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23895" windowHeight="9375" activeTab="0"/>
  </bookViews>
  <sheets>
    <sheet name="Лист1" sheetId="1" r:id="rId1"/>
    <sheet name="Лист1 (2)" sheetId="2" r:id="rId2"/>
    <sheet name="Лист3" sheetId="3" r:id="rId3"/>
    <sheet name="Лист4" sheetId="4" r:id="rId4"/>
  </sheets>
  <definedNames>
    <definedName name="_xlnm.Print_Titles" localSheetId="0">'Лист1'!$12:$12</definedName>
    <definedName name="_xlnm.Print_Titles" localSheetId="1">'Лист1 (2)'!$10:$15</definedName>
  </definedNames>
  <calcPr fullCalcOnLoad="1"/>
</workbook>
</file>

<file path=xl/sharedStrings.xml><?xml version="1.0" encoding="utf-8"?>
<sst xmlns="http://schemas.openxmlformats.org/spreadsheetml/2006/main" count="593" uniqueCount="237">
  <si>
    <t>Код бюджетной классификации РФ</t>
  </si>
  <si>
    <t>Наименование доходов</t>
  </si>
  <si>
    <t>Сумма</t>
  </si>
  <si>
    <t>182 1 01 02010 01 0000 110</t>
  </si>
  <si>
    <t>Налог на доходы  физических лиц  с доходов, полученных физическими лицами в соответствии со статьей 228 Налогового  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</si>
  <si>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</si>
  <si>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Налог на имущество физических лиц, взимаемый  по ставкам, применяемым к объектам налогообложения, расположенным в границах поселений.</t>
  </si>
  <si>
    <t xml:space="preserve">Земельный налог с организаций, обладающих земельным участкам, расположенным в границах городских поселений </t>
  </si>
  <si>
    <t>182 1 06 06043 13 1000 110</t>
  </si>
  <si>
    <t>Земельный налог с физических лиц, обладающих земельным участкам, расположенным в границах городских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</si>
  <si>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 же средства от продажи права   на заключение   договоров аренды указанных земельных участков.</t>
  </si>
  <si>
    <t>Субвенции бюджетам городских поселений на выполнение передаваемых полномочий субъектов Российской Федерации</t>
  </si>
  <si>
    <t>Итого</t>
  </si>
  <si>
    <t xml:space="preserve">Приложение 1 </t>
  </si>
  <si>
    <t>Доходы бюджета Кропачевского городского поселения</t>
  </si>
  <si>
    <t>Наименование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</si>
  <si>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</si>
  <si>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</si>
  <si>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</si>
  <si>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</si>
  <si>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</si>
  <si>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</si>
  <si>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</si>
  <si>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</si>
  <si>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</si>
  <si>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</si>
  <si>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 хозяйство (дорожные фонды)</t>
  </si>
  <si>
    <t>Другие вопросы в области национальной экономики</t>
  </si>
  <si>
    <t>Жилищно-коммунальное  хозяйство</t>
  </si>
  <si>
    <t>Коммунальное хозяйство</t>
  </si>
  <si>
    <t>Благоустройство</t>
  </si>
  <si>
    <t xml:space="preserve">Социальная политика 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</si>
  <si>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</si>
  <si>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</si>
  <si>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</si>
  <si>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Культура</t>
  </si>
  <si>
    <t>01</t>
  </si>
  <si>
    <t>02</t>
  </si>
  <si>
    <t>03</t>
  </si>
  <si>
    <t>04</t>
  </si>
  <si>
    <t>09</t>
  </si>
  <si>
    <t>05</t>
  </si>
  <si>
    <t>Источники финансирования дефицита бюджета</t>
  </si>
  <si>
    <t xml:space="preserve">Кропачевского городского поселения по кодам классификации </t>
  </si>
  <si>
    <t>КОД БК</t>
  </si>
  <si>
    <t>Наименование  источника</t>
  </si>
  <si>
    <t>557 01 00 00 00 00  0000 000</t>
  </si>
  <si>
    <t>557 01 05 00 00 00  0000 000</t>
  </si>
  <si>
    <t>Изменение остатков средств на счетах по учету средств бюджета</t>
  </si>
  <si>
    <t>557 01 05 00 00 00  0000 500</t>
  </si>
  <si>
    <t>Увеличение остатков средств бюджетов</t>
  </si>
  <si>
    <t>557 01 05 02 00 00  0000 500</t>
  </si>
  <si>
    <t>Увеличение прочих остатков денежных средств бюджетов</t>
  </si>
  <si>
    <t>557 01 05 02 01 00  0000 510</t>
  </si>
  <si>
    <t xml:space="preserve">Увеличение прочих остатков денежных средств бюджетов </t>
  </si>
  <si>
    <t>557 01 05 02 01 13  0000 510</t>
  </si>
  <si>
    <t>Увеличение прочих остатков денежных средств бюджетов городских поселений</t>
  </si>
  <si>
    <t>557 01 05 00 00 00  0000 600</t>
  </si>
  <si>
    <t>Уменьшение остатков средств бюджетов</t>
  </si>
  <si>
    <t>557 01 05 02 00 00  0000 600</t>
  </si>
  <si>
    <t>Уменьшение прочих остатков денежных средств бюджетов</t>
  </si>
  <si>
    <t>557 01 05 02 01 00  0000 610</t>
  </si>
  <si>
    <t xml:space="preserve">Уменьшение  прочих остатков денежных средств бюджетов </t>
  </si>
  <si>
    <t>557 01 05 02 01 13  0000 610</t>
  </si>
  <si>
    <t>Уменьшение прочих остатков денежных средств бюджетов городских поселений</t>
  </si>
  <si>
    <t>Измененение остатков средств</t>
  </si>
  <si>
    <t>08</t>
  </si>
  <si>
    <t xml:space="preserve">Расходы бюджета Кропачевского городского поселения за </t>
  </si>
  <si>
    <t>Культура, кинематография</t>
  </si>
  <si>
    <t>557 1 14 06013 13 0000 430</t>
  </si>
  <si>
    <t>Налог на доходы  физических лиц  с доходов, источником которых является налоговый агент, за исключением доходов, в отношении которых исчисление  и уплата налога осуществляются в соответствии со статьями 227,227.1 и 228 Налогового   кодекса Российской Федерации</t>
  </si>
  <si>
    <t>Доходы от уплаты акцизов на автомобильный бензин,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</si>
  <si>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</si>
  <si>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</si>
  <si>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</si>
  <si>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</si>
  <si>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 xml:space="preserve">Приложение 3 </t>
  </si>
  <si>
    <t xml:space="preserve">Кропачевского городского поселения </t>
  </si>
  <si>
    <t xml:space="preserve">Код </t>
  </si>
  <si>
    <t>ведомство</t>
  </si>
  <si>
    <t>целевая статья</t>
  </si>
  <si>
    <t>вид расхода</t>
  </si>
  <si>
    <t xml:space="preserve"> Всего</t>
  </si>
  <si>
    <t>Администрация Кропачевского городского поселения Ашинского муниципального района Челябинской области</t>
  </si>
  <si>
    <t>99 0 00 00000</t>
  </si>
  <si>
    <t>Глава муниципального образования</t>
  </si>
  <si>
    <t>99 0 03 00000</t>
  </si>
  <si>
    <t>Обеспечение деятельности органов местного самоуправления</t>
  </si>
  <si>
    <t>99 0 03 20300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</si>
  <si>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</si>
  <si>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</si>
  <si>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</si>
  <si>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99 0 04 00000</t>
  </si>
  <si>
    <t>99 0 04 00890</t>
  </si>
  <si>
    <t>Иные бюджетные ассигнования</t>
  </si>
  <si>
    <t>800</t>
  </si>
  <si>
    <t>99 0 04 20400</t>
  </si>
  <si>
    <t>Закупка товаров, работ и услуг для государственных (муниципальных) нужд</t>
  </si>
  <si>
    <t>200</t>
  </si>
  <si>
    <t>Председатель представительного органа муниципального образования</t>
  </si>
  <si>
    <t>99 0 11 00000</t>
  </si>
  <si>
    <t>99 0 11 21100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</si>
  <si>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заключенными соглашениями</t>
  </si>
  <si>
    <t>500</t>
  </si>
  <si>
    <t>Уплата налога на имущество организаций, земельного и транспортного налогов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</si>
  <si>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</si>
  <si>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13</t>
  </si>
  <si>
    <t>99 0 01 00000</t>
  </si>
  <si>
    <t>Содержание и обслуживание казны Российской Федерации</t>
  </si>
  <si>
    <t>99 0 01 00010</t>
  </si>
  <si>
    <t>Дорожное хозяйство (дорожные фонды)</t>
  </si>
  <si>
    <t>75 0 00 00000</t>
  </si>
  <si>
    <t>Мероприятия по содержанию, ремонту и капитальному ремонту автомобильных дорог общего пользования и искусственных сооружений на них</t>
  </si>
  <si>
    <t xml:space="preserve">04  </t>
  </si>
  <si>
    <t xml:space="preserve">09 </t>
  </si>
  <si>
    <t>75 0 75 00000</t>
  </si>
  <si>
    <t>Реализация мероприятий в рамках муниципальных программ</t>
  </si>
  <si>
    <t xml:space="preserve">04 </t>
  </si>
  <si>
    <t>75 0 75 00950</t>
  </si>
  <si>
    <t>12</t>
  </si>
  <si>
    <t>88 0 00 00000</t>
  </si>
  <si>
    <t>Мероприятия по комплексному развитию ситем коммунальной инфраструктуры</t>
  </si>
  <si>
    <t>88 0 88 00000</t>
  </si>
  <si>
    <t>88 0 88 00950</t>
  </si>
  <si>
    <t>99 0 60 00000</t>
  </si>
  <si>
    <t>Уличное освещение</t>
  </si>
  <si>
    <t>99 0 60 00610</t>
  </si>
  <si>
    <t>Обеспечение деятельности подведомственных учреждений</t>
  </si>
  <si>
    <t>Социальная политика</t>
  </si>
  <si>
    <t>10</t>
  </si>
  <si>
    <t>Социальное обеспечение и иные выплаты населению</t>
  </si>
  <si>
    <t>300</t>
  </si>
  <si>
    <t>Реализация государственных функций в области социальной политики</t>
  </si>
  <si>
    <t>99 0 14 00000</t>
  </si>
  <si>
    <t>99 0 14 00140</t>
  </si>
  <si>
    <t>11</t>
  </si>
  <si>
    <t>Физическая  культура</t>
  </si>
  <si>
    <t>Приложение 4</t>
  </si>
  <si>
    <t xml:space="preserve">«Об  утверждении отчета  об исполнении бюджета </t>
  </si>
  <si>
    <t xml:space="preserve">Приложение 2 </t>
  </si>
  <si>
    <t>Осуществление первичного воинского учета на территориях, где отсутствуют военные комиссариаты</t>
  </si>
  <si>
    <t>тыс. руб.</t>
  </si>
  <si>
    <t>Налог на доходы 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готариусов, занимающихся частной практикой, адвокатов, учредивших адвокатские кабинеты, и других лиц, занимающихся частной практикой в  соответствии со статьями 227  Налогового   кодекса Российской Федерации</t>
  </si>
  <si>
    <t>557 2 02 30024 13 0000 150</t>
  </si>
  <si>
    <t>557 2 02 49999 13 0000 150</t>
  </si>
  <si>
    <t>Прочие межбюджетные трансферты, передаваемые бюджетам городских поселений</t>
  </si>
  <si>
    <t xml:space="preserve">                                                                                                                                             тыс. руб.</t>
  </si>
  <si>
    <t>Функционирование высшего должностного лица муниципального образования</t>
  </si>
  <si>
    <t xml:space="preserve">функционирование председателя представительного органа муниципального образования </t>
  </si>
  <si>
    <t>Межбюджетные трансферты  местным бюджетам</t>
  </si>
  <si>
    <t>Непрограмные  направления деятельности</t>
  </si>
  <si>
    <t>Непрограмные направления деятельности</t>
  </si>
  <si>
    <t>Межбюджетные трансферты местным бюджетам</t>
  </si>
  <si>
    <t>99 0 19 00180</t>
  </si>
  <si>
    <t>99 0 19 00000</t>
  </si>
  <si>
    <t xml:space="preserve">Другие общегосударственные  вопросы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</si>
  <si>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</si>
  <si>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99 0 00 51180</t>
  </si>
  <si>
    <t>Социальная обеспечение населения</t>
  </si>
  <si>
    <t>МП "Социальная защита населения на территории АМР"</t>
  </si>
  <si>
    <t>Подпрограмма "Повышение качества жизни граждан пожилого возраста и иных категорий граждан в Ашинском муниципальном районе"</t>
  </si>
  <si>
    <t>Реализация мероприятий в области социальной политики</t>
  </si>
  <si>
    <t>Код функциональной классификации</t>
  </si>
  <si>
    <t>ВСЕГО:</t>
  </si>
  <si>
    <t>00</t>
  </si>
  <si>
    <t xml:space="preserve"> тыс. руб.</t>
  </si>
  <si>
    <t>к постановлению администрации Кропачевского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</si>
  <si>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</si>
  <si>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557 2 02 16001 13 0000 150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</si>
  <si>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</si>
  <si>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557 2 02 35118 13 0000 150</t>
  </si>
  <si>
    <t xml:space="preserve">Иные межбюджетные трансферты </t>
  </si>
  <si>
    <t>МП "Содержание, ремонт и капитальный ремонт автомобильных дорог общего пользования и искусственных сооружений "</t>
  </si>
  <si>
    <t>Иные межбюджетные трансферты</t>
  </si>
  <si>
    <t>90 0 00 00000</t>
  </si>
  <si>
    <t>90 4 00 00000</t>
  </si>
  <si>
    <t>Осуществление мер социальной поддержки граждан, работающих и проживающих в  сельских населенных пунктах и рабочих поселках Челябинской области</t>
  </si>
  <si>
    <t>90 4 00 28380</t>
  </si>
  <si>
    <t>100 1 03 02231 01 0000 110</t>
  </si>
  <si>
    <t>100 1 03 02241 01 0000 110</t>
  </si>
  <si>
    <t>100 1 03 02251 01 0000 110</t>
  </si>
  <si>
    <t>100 1 03 02261 01 0000 110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</si>
  <si>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</si>
  <si>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557 1 11 09045 13 0000 120</t>
  </si>
  <si>
    <t>99 0 01 00920</t>
  </si>
  <si>
    <t>Оценка недвижимости, признание прав и регулирование отношений по государственной и муниципальной собственности</t>
  </si>
  <si>
    <t>Невыясненные поступления, зачисляемые в бюджеты городских поселений</t>
  </si>
  <si>
    <t>557 1 17 01050 13 0000 180</t>
  </si>
  <si>
    <t>Непрограммные направления деятельности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</si>
  <si>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</si>
  <si>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</si>
  <si>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</si>
  <si>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99 0 00 02180</t>
  </si>
  <si>
    <t>Поддержка коммунального хозяйства</t>
  </si>
  <si>
    <t>Охрана окружающей среды</t>
  </si>
  <si>
    <t>Другие вопросы в области охраны окружающей среды</t>
  </si>
  <si>
    <t>МП "Обращение с отходами, в том числе с твердыми коммунальными отходами, на территории Ашинского муниципального района Челябинской области"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</si>
  <si>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</si>
  <si>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 (софинансирование)</t>
  </si>
  <si>
    <t>06</t>
  </si>
  <si>
    <t>58 0 00 00000</t>
  </si>
  <si>
    <t>58 0 G2S3120</t>
  </si>
  <si>
    <t xml:space="preserve">58 0G2 00000 </t>
  </si>
  <si>
    <t xml:space="preserve">за  1 квартал  2021  года" </t>
  </si>
  <si>
    <t>по кодам классификации доходов  бюджета за 1 квартал   2021  года</t>
  </si>
  <si>
    <t>182 1 01 02020 01 1000 110</t>
  </si>
  <si>
    <t>182 1 01 02030 01 1000 110</t>
  </si>
  <si>
    <t>182 1 06 01030 13 1000 110</t>
  </si>
  <si>
    <t>182 1 06 06033 13 1000 110</t>
  </si>
  <si>
    <t>557 1 11 05013 13 1000 120</t>
  </si>
  <si>
    <t>557 1 11 05025 13 1000 120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</si>
  <si>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</si>
  <si>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557 1 11 05075 13 1000 120</t>
  </si>
  <si>
    <t xml:space="preserve">за  1 квартал   2021 " </t>
  </si>
  <si>
    <t>Расходы  бюджета Кропачевского городского поселения по ведомственной структуре расходов 
за  1 квартал  2021  года</t>
  </si>
  <si>
    <t>МП "Комплексное развитие систем коммунальной инфраструктуры в КГП на 2021-2025 годы"</t>
  </si>
  <si>
    <t>99 0 60 00650</t>
  </si>
  <si>
    <t>Прочие мероприятия по благоустройству городских округов и поселений</t>
  </si>
  <si>
    <t>47 0 00 00000</t>
  </si>
  <si>
    <t>МП "Развитие культуры и туризма в Ашинском муниципальном районе"</t>
  </si>
  <si>
    <t>47 1 00 00000</t>
  </si>
  <si>
    <t>Подпрограмма "Развитие культуры Ашинского муниципального района"</t>
  </si>
  <si>
    <t>47 1 40 00000</t>
  </si>
  <si>
    <t>Дворцы и дома культуры, другие учреждения культуры и средств массовой информации</t>
  </si>
  <si>
    <t>47 1 40 00890</t>
  </si>
  <si>
    <t>47 1 40 00980</t>
  </si>
  <si>
    <t>89 0 00 00000</t>
  </si>
  <si>
    <t>Развитие физической культуры и спорта в АМР "</t>
  </si>
  <si>
    <t>89 1 00 00000</t>
  </si>
  <si>
    <t>Подпрограмма "Организация и проведение физкультурно-спортивных мероприятий среди различных групп населения по видам спорта в АМР"</t>
  </si>
  <si>
    <t>89 1 84 00000</t>
  </si>
  <si>
    <t>Физкультурно-оздоровительная работа и спортивные мероприятия</t>
  </si>
  <si>
    <t>89 1 84 00980</t>
  </si>
  <si>
    <t>1 квартал   2021  год по разделам и подразделам классификации расходов бюджета</t>
  </si>
  <si>
    <t xml:space="preserve">за  1 квартал  2021 " </t>
  </si>
  <si>
    <t>источников финансирования дефицитов бюджетов за 1 квартал   2021  года</t>
  </si>
  <si>
    <t>городского поселения от 31.05.2021г. №46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</si>
</sst>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?"/>
    <numFmt numFmtId="171" formatCode="#,##0.0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0.000"/>
    <numFmt numFmtId="176" formatCode="_-* #,##0.0_р_._-;\-* #,##0.0_р_._-;_-* &quot;-&quot;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/>
      <top/>
      <bottom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textRotation="180" wrapText="1"/>
    </xf>
    <xf numFmtId="0" fontId="48" fillId="0" borderId="12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textRotation="180" wrapText="1"/>
    </xf>
    <xf numFmtId="0" fontId="49" fillId="0" borderId="0" xfId="0" applyFont="1" applyBorder="1" applyAlignment="1">
      <alignment vertical="top" textRotation="90" wrapText="1"/>
    </xf>
    <xf numFmtId="0" fontId="49" fillId="0" borderId="0" xfId="0" applyFont="1" applyBorder="1" applyAlignment="1">
      <alignment horizontal="justify" vertical="top" textRotation="90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right"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right" vertical="top" wrapText="1"/>
    </xf>
    <xf numFmtId="0" fontId="49" fillId="0" borderId="1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9" fillId="0" borderId="0" xfId="0" applyFont="1" applyAlignment="1">
      <alignment horizontal="right"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1" fontId="3" fillId="0" borderId="16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169" fontId="3" fillId="0" borderId="16" xfId="0" applyNumberFormat="1" applyFont="1" applyBorder="1" applyAlignment="1">
      <alignment horizontal="right" vertical="top" wrapText="1"/>
    </xf>
    <xf numFmtId="0" fontId="49" fillId="0" borderId="12" xfId="0" applyFont="1" applyBorder="1" applyAlignment="1">
      <alignment horizontal="left" wrapText="1"/>
    </xf>
    <xf numFmtId="169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textRotation="90" wrapText="1" readingOrder="2"/>
    </xf>
    <xf numFmtId="0" fontId="49" fillId="0" borderId="10" xfId="0" applyFont="1" applyBorder="1" applyAlignment="1">
      <alignment horizontal="center" vertical="center" textRotation="90" wrapText="1" readingOrder="1"/>
    </xf>
    <xf numFmtId="169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9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169" fontId="48" fillId="0" borderId="14" xfId="0" applyNumberFormat="1" applyFont="1" applyBorder="1" applyAlignment="1">
      <alignment horizontal="center" vertical="top" wrapText="1"/>
    </xf>
    <xf numFmtId="169" fontId="49" fillId="0" borderId="14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0" fillId="33" borderId="0" xfId="0" applyFill="1" applyAlignment="1">
      <alignment/>
    </xf>
    <xf numFmtId="169" fontId="26" fillId="0" borderId="0" xfId="0" applyNumberFormat="1" applyFont="1" applyAlignment="1">
      <alignment/>
    </xf>
    <xf numFmtId="0" fontId="2" fillId="0" borderId="16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169" fontId="3" fillId="0" borderId="16" xfId="0" applyNumberFormat="1" applyFont="1" applyFill="1" applyBorder="1" applyAlignment="1">
      <alignment horizontal="right" vertical="top" wrapText="1"/>
    </xf>
    <xf numFmtId="169" fontId="2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vertical="top"/>
    </xf>
    <xf numFmtId="49" fontId="2" fillId="33" borderId="16" xfId="0" applyNumberFormat="1" applyFont="1" applyFill="1" applyBorder="1" applyAlignment="1">
      <alignment horizontal="center" vertical="top" wrapText="1"/>
    </xf>
    <xf numFmtId="174" fontId="2" fillId="0" borderId="16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73" fontId="2" fillId="0" borderId="16" xfId="60" applyNumberFormat="1" applyFont="1" applyFill="1" applyBorder="1" applyAlignment="1">
      <alignment horizontal="right" vertical="center" wrapText="1"/>
    </xf>
    <xf numFmtId="173" fontId="2" fillId="0" borderId="16" xfId="60" applyNumberFormat="1" applyFont="1" applyFill="1" applyBorder="1" applyAlignment="1">
      <alignment horizontal="right" vertical="top" wrapText="1"/>
    </xf>
    <xf numFmtId="171" fontId="2" fillId="33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vertical="top" wrapText="1"/>
    </xf>
    <xf numFmtId="171" fontId="2" fillId="0" borderId="16" xfId="0" applyNumberFormat="1" applyFont="1" applyFill="1" applyBorder="1" applyAlignment="1">
      <alignment horizontal="right" vertical="top" wrapText="1"/>
    </xf>
    <xf numFmtId="171" fontId="3" fillId="0" borderId="16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wrapText="1"/>
    </xf>
    <xf numFmtId="171" fontId="3" fillId="0" borderId="16" xfId="0" applyNumberFormat="1" applyFont="1" applyFill="1" applyBorder="1" applyAlignment="1">
      <alignment horizontal="right" vertical="center" wrapText="1"/>
    </xf>
    <xf numFmtId="171" fontId="2" fillId="0" borderId="16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176" fontId="2" fillId="0" borderId="16" xfId="61" applyNumberFormat="1" applyFont="1" applyFill="1" applyBorder="1" applyAlignment="1">
      <alignment horizontal="right" vertical="top" wrapText="1"/>
    </xf>
    <xf numFmtId="176" fontId="3" fillId="0" borderId="16" xfId="61" applyNumberFormat="1" applyFont="1" applyFill="1" applyBorder="1" applyAlignment="1">
      <alignment horizontal="right" vertical="top" wrapText="1"/>
    </xf>
    <xf numFmtId="176" fontId="49" fillId="0" borderId="14" xfId="61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2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" fillId="0" borderId="23" xfId="0" applyFont="1" applyBorder="1" applyAlignment="1">
      <alignment horizontal="right"/>
    </xf>
    <xf numFmtId="0" fontId="26" fillId="0" borderId="23" xfId="0" applyFont="1" applyBorder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textRotation="90" wrapText="1" readingOrder="2"/>
    </xf>
    <xf numFmtId="0" fontId="2" fillId="0" borderId="19" xfId="0" applyFont="1" applyBorder="1" applyAlignment="1">
      <alignment horizontal="left" vertical="top" textRotation="90" wrapText="1" readingOrder="2"/>
    </xf>
    <xf numFmtId="0" fontId="2" fillId="0" borderId="16" xfId="0" applyFont="1" applyBorder="1" applyAlignment="1">
      <alignment horizontal="center" vertical="top" textRotation="90" wrapText="1"/>
    </xf>
    <xf numFmtId="0" fontId="2" fillId="0" borderId="19" xfId="0" applyFont="1" applyBorder="1" applyAlignment="1">
      <alignment horizontal="center" vertical="top" textRotation="90" wrapText="1"/>
    </xf>
    <xf numFmtId="0" fontId="26" fillId="0" borderId="16" xfId="0" applyFont="1" applyBorder="1" applyAlignment="1">
      <alignment vertical="top" textRotation="90" wrapText="1"/>
    </xf>
    <xf numFmtId="0" fontId="26" fillId="0" borderId="19" xfId="0" applyFont="1" applyBorder="1" applyAlignment="1">
      <alignment vertical="top" textRotation="90" wrapText="1"/>
    </xf>
    <xf numFmtId="0" fontId="49" fillId="0" borderId="24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27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3">
      <selection activeCell="F32" sqref="F32"/>
    </sheetView>
  </sheetViews>
  <sheetFormatPr defaultColWidth="9.140625" defaultRowHeight="15"/>
  <cols>
    <col min="1" max="1" width="20.8515625" style="0" customWidth="1"/>
    <col min="2" max="2" width="56.00390625" style="0" customWidth="1"/>
    <col min="3" max="3" width="10.28125" style="0" customWidth="1"/>
  </cols>
  <sheetData>
    <row r="1" spans="2:3" ht="15">
      <c r="B1" s="103" t="s">
        <v>13</v>
      </c>
      <c r="C1" s="104"/>
    </row>
    <row r="2" spans="2:3" ht="15">
      <c r="B2" s="103" t="s">
        <v>166</v>
      </c>
      <c r="C2" s="104"/>
    </row>
    <row r="3" spans="2:3" ht="15">
      <c r="B3" s="127" t="s">
        <v>236</v>
      </c>
      <c r="C3" s="128"/>
    </row>
    <row r="4" spans="2:3" ht="15">
      <c r="B4" s="105" t="s">
        <v>138</v>
      </c>
      <c r="C4" s="106"/>
    </row>
    <row r="5" spans="2:3" ht="15">
      <c r="B5" s="105" t="s">
        <v>77</v>
      </c>
      <c r="C5" s="106"/>
    </row>
    <row r="6" spans="2:3" ht="15">
      <c r="B6" s="105" t="s">
        <v>203</v>
      </c>
      <c r="C6" s="105"/>
    </row>
    <row r="7" spans="2:3" ht="15">
      <c r="B7" s="4"/>
      <c r="C7" s="5"/>
    </row>
    <row r="8" spans="1:3" ht="15">
      <c r="A8" s="102" t="s">
        <v>14</v>
      </c>
      <c r="B8" s="102"/>
      <c r="C8" s="102"/>
    </row>
    <row r="9" spans="1:3" ht="15">
      <c r="A9" s="102" t="s">
        <v>204</v>
      </c>
      <c r="B9" s="102"/>
      <c r="C9" s="102"/>
    </row>
    <row r="10" spans="1:3" ht="15">
      <c r="A10" s="100"/>
      <c r="B10" s="100"/>
      <c r="C10" s="100"/>
    </row>
    <row r="11" spans="1:3" ht="15">
      <c r="A11" s="101" t="s">
        <v>141</v>
      </c>
      <c r="B11" s="101"/>
      <c r="C11" s="101"/>
    </row>
    <row r="12" spans="1:3" ht="26.25" customHeight="1">
      <c r="A12" s="52" t="s">
        <v>0</v>
      </c>
      <c r="B12" s="52" t="s">
        <v>1</v>
      </c>
      <c r="C12" s="68" t="s">
        <v>2</v>
      </c>
    </row>
    <row r="13" spans="1:4" ht="48" customHeight="1">
      <c r="A13" s="51" t="s">
        <v>3</v>
      </c>
      <c r="B13" s="51" t="s">
        <v>70</v>
      </c>
      <c r="C13" s="87">
        <v>1764.8</v>
      </c>
      <c r="D13" s="50"/>
    </row>
    <row r="14" spans="1:4" ht="67.5" customHeight="1">
      <c r="A14" s="51" t="s">
        <v>205</v>
      </c>
      <c r="B14" s="51" t="s">
        <v>142</v>
      </c>
      <c r="C14" s="87">
        <v>0.4</v>
      </c>
      <c r="D14" s="50"/>
    </row>
    <row r="15" spans="1:3" ht="35.25" customHeight="1">
      <c r="A15" s="51" t="s">
        <v>206</v>
      </c>
      <c r="B15" s="51" t="s">
        <v>4</v>
      </c>
      <c r="C15" s="87">
        <v>0.6</v>
      </c>
    </row>
    <row r="16" spans="1:3" ht="45" customHeight="1">
      <c r="A16" s="51" t="s">
        <v>178</v>
      </c>
      <c r="B16" s="51" t="s">
        <v>167</v>
      </c>
      <c r="C16" s="87">
        <v>208.8</v>
      </c>
    </row>
    <row r="17" spans="1:3" ht="57" customHeight="1">
      <c r="A17" s="51" t="s">
        <v>179</v>
      </c>
      <c r="B17" s="51" t="s">
        <v>5</v>
      </c>
      <c r="C17" s="87">
        <v>1.5</v>
      </c>
    </row>
    <row r="18" spans="1:3" ht="47.25" customHeight="1">
      <c r="A18" s="51" t="s">
        <v>180</v>
      </c>
      <c r="B18" s="51" t="s">
        <v>71</v>
      </c>
      <c r="C18" s="87">
        <v>292.3</v>
      </c>
    </row>
    <row r="19" spans="1:3" ht="47.25" customHeight="1">
      <c r="A19" s="51" t="s">
        <v>181</v>
      </c>
      <c r="B19" s="51" t="s">
        <v>72</v>
      </c>
      <c r="C19" s="87">
        <v>-37.3</v>
      </c>
    </row>
    <row r="20" spans="1:3" ht="27.75" customHeight="1">
      <c r="A20" s="51" t="s">
        <v>207</v>
      </c>
      <c r="B20" s="51" t="s">
        <v>6</v>
      </c>
      <c r="C20" s="87">
        <v>-27.5</v>
      </c>
    </row>
    <row r="21" spans="1:3" ht="22.5">
      <c r="A21" s="51" t="s">
        <v>208</v>
      </c>
      <c r="B21" s="51" t="s">
        <v>7</v>
      </c>
      <c r="C21" s="87">
        <v>191.7</v>
      </c>
    </row>
    <row r="22" spans="1:3" ht="22.5">
      <c r="A22" s="51" t="s">
        <v>8</v>
      </c>
      <c r="B22" s="51" t="s">
        <v>9</v>
      </c>
      <c r="C22" s="87">
        <v>23.6</v>
      </c>
    </row>
    <row r="23" spans="1:3" ht="45">
      <c r="A23" s="51" t="s">
        <v>209</v>
      </c>
      <c r="B23" s="51" t="s">
        <v>10</v>
      </c>
      <c r="C23" s="87">
        <v>161.2</v>
      </c>
    </row>
    <row r="24" spans="1:3" ht="67.5" customHeight="1">
      <c r="A24" s="51" t="s">
        <v>210</v>
      </c>
      <c r="B24" s="51" t="s">
        <v>211</v>
      </c>
      <c r="C24" s="87">
        <v>1.4</v>
      </c>
    </row>
    <row r="25" spans="1:3" ht="24.75" customHeight="1">
      <c r="A25" s="51" t="s">
        <v>212</v>
      </c>
      <c r="B25" s="51" t="s">
        <v>73</v>
      </c>
      <c r="C25" s="87">
        <v>41.5</v>
      </c>
    </row>
    <row r="26" spans="1:3" ht="47.25" customHeight="1">
      <c r="A26" s="51" t="s">
        <v>183</v>
      </c>
      <c r="B26" s="51" t="s">
        <v>182</v>
      </c>
      <c r="C26" s="87">
        <v>28.2</v>
      </c>
    </row>
    <row r="27" spans="1:4" ht="33.75" customHeight="1">
      <c r="A27" s="51" t="s">
        <v>69</v>
      </c>
      <c r="B27" s="51" t="s">
        <v>74</v>
      </c>
      <c r="C27" s="87">
        <v>0</v>
      </c>
      <c r="D27" s="50"/>
    </row>
    <row r="28" spans="1:4" ht="17.25" customHeight="1">
      <c r="A28" s="51" t="s">
        <v>187</v>
      </c>
      <c r="B28" s="51" t="s">
        <v>186</v>
      </c>
      <c r="C28" s="87">
        <v>0</v>
      </c>
      <c r="D28" s="50"/>
    </row>
    <row r="29" spans="1:3" ht="22.5">
      <c r="A29" s="51" t="s">
        <v>168</v>
      </c>
      <c r="B29" s="51" t="s">
        <v>169</v>
      </c>
      <c r="C29" s="87">
        <v>384.5</v>
      </c>
    </row>
    <row r="30" spans="1:3" ht="22.5">
      <c r="A30" s="51" t="s">
        <v>143</v>
      </c>
      <c r="B30" s="51" t="s">
        <v>11</v>
      </c>
      <c r="C30" s="87">
        <v>28.1</v>
      </c>
    </row>
    <row r="31" spans="1:4" ht="30" customHeight="1">
      <c r="A31" s="51" t="s">
        <v>170</v>
      </c>
      <c r="B31" s="51" t="s">
        <v>75</v>
      </c>
      <c r="C31" s="87">
        <v>46.2</v>
      </c>
      <c r="D31" s="50"/>
    </row>
    <row r="32" spans="1:4" ht="27.75" customHeight="1">
      <c r="A32" s="51" t="s">
        <v>144</v>
      </c>
      <c r="B32" s="51" t="s">
        <v>145</v>
      </c>
      <c r="C32" s="87">
        <v>1124.2</v>
      </c>
      <c r="D32" s="50"/>
    </row>
    <row r="33" spans="1:3" ht="15">
      <c r="A33" s="52" t="s">
        <v>12</v>
      </c>
      <c r="B33" s="52"/>
      <c r="C33" s="53">
        <f>SUM(C13:C32)</f>
        <v>4234.199999999999</v>
      </c>
    </row>
    <row r="34" spans="1:3" ht="15">
      <c r="A34" s="54"/>
      <c r="B34" s="54"/>
      <c r="C34" s="54"/>
    </row>
    <row r="35" spans="1:3" ht="15">
      <c r="A35" s="54"/>
      <c r="B35" s="54"/>
      <c r="C35" s="54"/>
    </row>
    <row r="36" spans="1:3" ht="15">
      <c r="A36" s="54"/>
      <c r="B36" s="54"/>
      <c r="C36" s="54"/>
    </row>
    <row r="37" spans="1:3" ht="15">
      <c r="A37" s="54"/>
      <c r="B37" s="54"/>
      <c r="C37" s="54"/>
    </row>
    <row r="38" spans="1:3" ht="15">
      <c r="A38" s="54"/>
      <c r="B38" s="54"/>
      <c r="C38" s="54"/>
    </row>
    <row r="39" spans="1:3" ht="15">
      <c r="A39" s="54"/>
      <c r="B39" s="54"/>
      <c r="C39" s="54"/>
    </row>
    <row r="40" spans="1:3" ht="15">
      <c r="A40" s="54"/>
      <c r="B40" s="54"/>
      <c r="C40" s="54"/>
    </row>
    <row r="41" spans="1:3" ht="15">
      <c r="A41" s="54"/>
      <c r="B41" s="54"/>
      <c r="C41" s="54"/>
    </row>
  </sheetData>
  <sheetProtection/>
  <mergeCells count="10">
    <mergeCell ref="A10:C10"/>
    <mergeCell ref="A11:C11"/>
    <mergeCell ref="A9:C9"/>
    <mergeCell ref="B1:C1"/>
    <mergeCell ref="B2:C2"/>
    <mergeCell ref="B3:C3"/>
    <mergeCell ref="B4:C4"/>
    <mergeCell ref="B5:C5"/>
    <mergeCell ref="A8:C8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65.7109375" style="0" customWidth="1"/>
    <col min="2" max="2" width="5.7109375" style="0" customWidth="1"/>
    <col min="3" max="3" width="5.28125" style="0" customWidth="1"/>
    <col min="4" max="4" width="5.7109375" style="0" customWidth="1"/>
    <col min="5" max="5" width="10.57421875" style="0" customWidth="1"/>
    <col min="6" max="6" width="6.00390625" style="0" customWidth="1"/>
    <col min="7" max="7" width="10.140625" style="0" customWidth="1"/>
  </cols>
  <sheetData>
    <row r="1" spans="2:7" ht="15">
      <c r="B1" s="38"/>
      <c r="C1" s="42"/>
      <c r="G1" s="41" t="s">
        <v>139</v>
      </c>
    </row>
    <row r="2" spans="2:7" ht="15">
      <c r="B2" s="38"/>
      <c r="C2" s="42"/>
      <c r="G2" s="41" t="s">
        <v>166</v>
      </c>
    </row>
    <row r="3" spans="2:8" ht="15">
      <c r="B3" s="39"/>
      <c r="C3" s="43"/>
      <c r="D3" s="129"/>
      <c r="E3" s="129"/>
      <c r="F3" s="129"/>
      <c r="G3" s="88" t="s">
        <v>236</v>
      </c>
      <c r="H3" s="72"/>
    </row>
    <row r="4" spans="2:7" ht="15">
      <c r="B4" s="40"/>
      <c r="C4" s="45"/>
      <c r="D4" s="129"/>
      <c r="E4" s="129"/>
      <c r="F4" s="129"/>
      <c r="G4" s="130" t="s">
        <v>138</v>
      </c>
    </row>
    <row r="5" spans="2:7" ht="15">
      <c r="B5" s="40"/>
      <c r="C5" s="45"/>
      <c r="G5" s="44" t="s">
        <v>77</v>
      </c>
    </row>
    <row r="6" spans="2:7" ht="15">
      <c r="B6" s="40"/>
      <c r="C6" s="40"/>
      <c r="G6" s="44" t="s">
        <v>213</v>
      </c>
    </row>
    <row r="7" spans="2:3" ht="15">
      <c r="B7" s="44"/>
      <c r="C7" s="45"/>
    </row>
    <row r="8" spans="1:8" ht="31.5" customHeight="1">
      <c r="A8" s="107" t="s">
        <v>214</v>
      </c>
      <c r="B8" s="107"/>
      <c r="C8" s="108"/>
      <c r="D8" s="108"/>
      <c r="E8" s="108"/>
      <c r="F8" s="108"/>
      <c r="G8" s="108"/>
      <c r="H8" s="54"/>
    </row>
    <row r="9" spans="1:8" ht="15">
      <c r="A9" s="109" t="s">
        <v>146</v>
      </c>
      <c r="B9" s="109"/>
      <c r="C9" s="110"/>
      <c r="D9" s="110"/>
      <c r="E9" s="110"/>
      <c r="F9" s="110"/>
      <c r="G9" s="110"/>
      <c r="H9" s="54"/>
    </row>
    <row r="10" spans="1:8" ht="15">
      <c r="A10" s="69" t="s">
        <v>15</v>
      </c>
      <c r="B10" s="111" t="s">
        <v>78</v>
      </c>
      <c r="C10" s="111"/>
      <c r="D10" s="111"/>
      <c r="E10" s="111"/>
      <c r="F10" s="111"/>
      <c r="G10" s="111" t="s">
        <v>2</v>
      </c>
      <c r="H10" s="54"/>
    </row>
    <row r="11" spans="1:8" ht="15" customHeight="1">
      <c r="A11" s="70"/>
      <c r="B11" s="114" t="s">
        <v>79</v>
      </c>
      <c r="C11" s="116" t="s">
        <v>16</v>
      </c>
      <c r="D11" s="116" t="s">
        <v>17</v>
      </c>
      <c r="E11" s="116" t="s">
        <v>80</v>
      </c>
      <c r="F11" s="116" t="s">
        <v>81</v>
      </c>
      <c r="G11" s="112"/>
      <c r="H11" s="54"/>
    </row>
    <row r="12" spans="1:8" ht="15">
      <c r="A12" s="70"/>
      <c r="B12" s="114"/>
      <c r="C12" s="116"/>
      <c r="D12" s="116"/>
      <c r="E12" s="118"/>
      <c r="F12" s="118"/>
      <c r="G12" s="112"/>
      <c r="H12" s="54"/>
    </row>
    <row r="13" spans="1:8" ht="15">
      <c r="A13" s="70"/>
      <c r="B13" s="114"/>
      <c r="C13" s="116"/>
      <c r="D13" s="116"/>
      <c r="E13" s="118"/>
      <c r="F13" s="118"/>
      <c r="G13" s="112"/>
      <c r="H13" s="54"/>
    </row>
    <row r="14" spans="1:8" ht="15">
      <c r="A14" s="70"/>
      <c r="B14" s="114"/>
      <c r="C14" s="116"/>
      <c r="D14" s="116"/>
      <c r="E14" s="118"/>
      <c r="F14" s="118"/>
      <c r="G14" s="112"/>
      <c r="H14" s="54"/>
    </row>
    <row r="15" spans="1:8" ht="15.75" customHeight="1" hidden="1">
      <c r="A15" s="71"/>
      <c r="B15" s="115"/>
      <c r="C15" s="117"/>
      <c r="D15" s="117"/>
      <c r="E15" s="119"/>
      <c r="F15" s="119"/>
      <c r="G15" s="113"/>
      <c r="H15" s="54"/>
    </row>
    <row r="16" spans="1:8" ht="15">
      <c r="A16" s="47" t="s">
        <v>82</v>
      </c>
      <c r="B16" s="47"/>
      <c r="C16" s="48"/>
      <c r="D16" s="48"/>
      <c r="E16" s="48"/>
      <c r="F16" s="48"/>
      <c r="G16" s="55">
        <f>SUM(G18+G53+G64+G75+G94+G114+G104+G59+G88)</f>
        <v>4089.3999999999996</v>
      </c>
      <c r="H16" s="54"/>
    </row>
    <row r="17" spans="1:8" ht="21">
      <c r="A17" s="47" t="s">
        <v>83</v>
      </c>
      <c r="B17" s="47">
        <v>557</v>
      </c>
      <c r="C17" s="48"/>
      <c r="D17" s="48"/>
      <c r="E17" s="48"/>
      <c r="F17" s="48"/>
      <c r="G17" s="55">
        <f>G18+G53+G64+G75+G94+G104+G114+G59+G88</f>
        <v>4089.3999999999996</v>
      </c>
      <c r="H17" s="73"/>
    </row>
    <row r="18" spans="1:8" ht="12.75" customHeight="1">
      <c r="A18" s="47" t="s">
        <v>18</v>
      </c>
      <c r="B18" s="46">
        <v>557</v>
      </c>
      <c r="C18" s="48" t="s">
        <v>36</v>
      </c>
      <c r="D18" s="48"/>
      <c r="E18" s="48"/>
      <c r="F18" s="48"/>
      <c r="G18" s="76">
        <f>SUM(G19+G24+G35+G47)</f>
        <v>1284.9</v>
      </c>
      <c r="H18" s="54"/>
    </row>
    <row r="19" spans="1:8" ht="22.5" customHeight="1">
      <c r="A19" s="46" t="s">
        <v>19</v>
      </c>
      <c r="B19" s="46">
        <v>557</v>
      </c>
      <c r="C19" s="49" t="s">
        <v>36</v>
      </c>
      <c r="D19" s="49" t="s">
        <v>37</v>
      </c>
      <c r="E19" s="49"/>
      <c r="F19" s="49"/>
      <c r="G19" s="76">
        <f>SUM(G21)</f>
        <v>171</v>
      </c>
      <c r="H19" s="54"/>
    </row>
    <row r="20" spans="1:8" ht="15.75" customHeight="1">
      <c r="A20" s="46" t="s">
        <v>150</v>
      </c>
      <c r="B20" s="46">
        <v>557</v>
      </c>
      <c r="C20" s="49" t="s">
        <v>36</v>
      </c>
      <c r="D20" s="49" t="s">
        <v>37</v>
      </c>
      <c r="E20" s="49" t="s">
        <v>84</v>
      </c>
      <c r="F20" s="49"/>
      <c r="G20" s="77">
        <f>SUM(G22)</f>
        <v>171</v>
      </c>
      <c r="H20" s="54"/>
    </row>
    <row r="21" spans="1:8" ht="16.5" customHeight="1">
      <c r="A21" s="46" t="s">
        <v>85</v>
      </c>
      <c r="B21" s="46">
        <v>557</v>
      </c>
      <c r="C21" s="49" t="s">
        <v>36</v>
      </c>
      <c r="D21" s="49" t="s">
        <v>37</v>
      </c>
      <c r="E21" s="49" t="s">
        <v>86</v>
      </c>
      <c r="F21" s="49"/>
      <c r="G21" s="77">
        <f>SUM(G22)</f>
        <v>171</v>
      </c>
      <c r="H21" s="54"/>
    </row>
    <row r="22" spans="1:8" ht="13.5" customHeight="1">
      <c r="A22" s="46" t="s">
        <v>147</v>
      </c>
      <c r="B22" s="46">
        <v>557</v>
      </c>
      <c r="C22" s="49" t="s">
        <v>36</v>
      </c>
      <c r="D22" s="49" t="s">
        <v>37</v>
      </c>
      <c r="E22" s="49" t="s">
        <v>88</v>
      </c>
      <c r="F22" s="49"/>
      <c r="G22" s="77">
        <f>SUM(G23)</f>
        <v>171</v>
      </c>
      <c r="H22" s="54"/>
    </row>
    <row r="23" spans="1:8" ht="36" customHeight="1">
      <c r="A23" s="46" t="s">
        <v>89</v>
      </c>
      <c r="B23" s="46">
        <v>557</v>
      </c>
      <c r="C23" s="49" t="s">
        <v>36</v>
      </c>
      <c r="D23" s="49" t="s">
        <v>37</v>
      </c>
      <c r="E23" s="49" t="s">
        <v>88</v>
      </c>
      <c r="F23" s="49" t="s">
        <v>90</v>
      </c>
      <c r="G23" s="77">
        <v>171</v>
      </c>
      <c r="H23" s="54"/>
    </row>
    <row r="24" spans="1:8" ht="22.5" customHeight="1">
      <c r="A24" s="46" t="s">
        <v>20</v>
      </c>
      <c r="B24" s="46">
        <v>557</v>
      </c>
      <c r="C24" s="49" t="s">
        <v>36</v>
      </c>
      <c r="D24" s="49" t="s">
        <v>38</v>
      </c>
      <c r="E24" s="49"/>
      <c r="F24" s="49"/>
      <c r="G24" s="76">
        <f>SUM(G25)</f>
        <v>95.1</v>
      </c>
      <c r="H24" s="54"/>
    </row>
    <row r="25" spans="1:8" ht="16.5" customHeight="1">
      <c r="A25" s="46" t="s">
        <v>150</v>
      </c>
      <c r="B25" s="46">
        <v>557</v>
      </c>
      <c r="C25" s="49" t="s">
        <v>36</v>
      </c>
      <c r="D25" s="49" t="s">
        <v>38</v>
      </c>
      <c r="E25" s="49" t="s">
        <v>84</v>
      </c>
      <c r="F25" s="49"/>
      <c r="G25" s="77">
        <f>SUM(G29+G26+G32)</f>
        <v>95.1</v>
      </c>
      <c r="H25" s="54"/>
    </row>
    <row r="26" spans="1:8" ht="15.75" customHeight="1">
      <c r="A26" s="46" t="s">
        <v>91</v>
      </c>
      <c r="B26" s="46">
        <v>557</v>
      </c>
      <c r="C26" s="49" t="s">
        <v>36</v>
      </c>
      <c r="D26" s="49" t="s">
        <v>38</v>
      </c>
      <c r="E26" s="49" t="s">
        <v>92</v>
      </c>
      <c r="F26" s="49"/>
      <c r="G26" s="74">
        <f>SUM(G27)</f>
        <v>0.6</v>
      </c>
      <c r="H26" s="54"/>
    </row>
    <row r="27" spans="1:8" ht="15" customHeight="1">
      <c r="A27" s="46" t="s">
        <v>87</v>
      </c>
      <c r="B27" s="46">
        <v>557</v>
      </c>
      <c r="C27" s="49" t="s">
        <v>36</v>
      </c>
      <c r="D27" s="49" t="s">
        <v>38</v>
      </c>
      <c r="E27" s="49" t="s">
        <v>96</v>
      </c>
      <c r="F27" s="49"/>
      <c r="G27" s="74">
        <f>SUM(G28)</f>
        <v>0.6</v>
      </c>
      <c r="H27" s="54"/>
    </row>
    <row r="28" spans="1:8" ht="14.25" customHeight="1">
      <c r="A28" s="46" t="s">
        <v>97</v>
      </c>
      <c r="B28" s="46">
        <v>557</v>
      </c>
      <c r="C28" s="49" t="s">
        <v>36</v>
      </c>
      <c r="D28" s="49" t="s">
        <v>38</v>
      </c>
      <c r="E28" s="49" t="s">
        <v>96</v>
      </c>
      <c r="F28" s="49" t="s">
        <v>98</v>
      </c>
      <c r="G28" s="74">
        <v>0.6</v>
      </c>
      <c r="H28" s="54"/>
    </row>
    <row r="29" spans="1:8" ht="12" customHeight="1">
      <c r="A29" s="46" t="s">
        <v>99</v>
      </c>
      <c r="B29" s="46">
        <v>557</v>
      </c>
      <c r="C29" s="49" t="s">
        <v>36</v>
      </c>
      <c r="D29" s="49" t="s">
        <v>38</v>
      </c>
      <c r="E29" s="49" t="s">
        <v>100</v>
      </c>
      <c r="F29" s="49"/>
      <c r="G29" s="74">
        <f>SUM(G30)</f>
        <v>94.5</v>
      </c>
      <c r="H29" s="54"/>
    </row>
    <row r="30" spans="1:8" ht="11.25" customHeight="1">
      <c r="A30" s="46" t="s">
        <v>148</v>
      </c>
      <c r="B30" s="46">
        <v>557</v>
      </c>
      <c r="C30" s="49" t="s">
        <v>36</v>
      </c>
      <c r="D30" s="49" t="s">
        <v>38</v>
      </c>
      <c r="E30" s="49" t="s">
        <v>101</v>
      </c>
      <c r="F30" s="49"/>
      <c r="G30" s="74">
        <f>SUM(G31)</f>
        <v>94.5</v>
      </c>
      <c r="H30" s="54"/>
    </row>
    <row r="31" spans="1:8" ht="33.75">
      <c r="A31" s="46" t="s">
        <v>89</v>
      </c>
      <c r="B31" s="46">
        <v>557</v>
      </c>
      <c r="C31" s="49" t="s">
        <v>36</v>
      </c>
      <c r="D31" s="49" t="s">
        <v>38</v>
      </c>
      <c r="E31" s="49" t="s">
        <v>101</v>
      </c>
      <c r="F31" s="49" t="s">
        <v>90</v>
      </c>
      <c r="G31" s="74">
        <v>94.5</v>
      </c>
      <c r="H31" s="54"/>
    </row>
    <row r="32" spans="1:8" ht="12.75" customHeight="1">
      <c r="A32" s="46" t="s">
        <v>149</v>
      </c>
      <c r="B32" s="46">
        <v>557</v>
      </c>
      <c r="C32" s="49" t="s">
        <v>36</v>
      </c>
      <c r="D32" s="49" t="s">
        <v>38</v>
      </c>
      <c r="E32" s="49" t="s">
        <v>154</v>
      </c>
      <c r="F32" s="49"/>
      <c r="G32" s="77">
        <f>SUM(G33)</f>
        <v>0</v>
      </c>
      <c r="H32" s="54"/>
    </row>
    <row r="33" spans="1:8" ht="34.5" customHeight="1">
      <c r="A33" s="46" t="s">
        <v>102</v>
      </c>
      <c r="B33" s="46">
        <v>557</v>
      </c>
      <c r="C33" s="49" t="s">
        <v>36</v>
      </c>
      <c r="D33" s="49" t="s">
        <v>38</v>
      </c>
      <c r="E33" s="49" t="s">
        <v>153</v>
      </c>
      <c r="F33" s="49"/>
      <c r="G33" s="77">
        <f>SUM(G34)</f>
        <v>0</v>
      </c>
      <c r="H33" s="54"/>
    </row>
    <row r="34" spans="1:8" ht="17.25" customHeight="1">
      <c r="A34" s="78" t="s">
        <v>171</v>
      </c>
      <c r="B34" s="46">
        <v>557</v>
      </c>
      <c r="C34" s="49" t="s">
        <v>36</v>
      </c>
      <c r="D34" s="49" t="s">
        <v>38</v>
      </c>
      <c r="E34" s="49" t="s">
        <v>153</v>
      </c>
      <c r="F34" s="79" t="s">
        <v>103</v>
      </c>
      <c r="G34" s="77">
        <v>0</v>
      </c>
      <c r="H34" s="54"/>
    </row>
    <row r="35" spans="1:8" ht="23.25" customHeight="1">
      <c r="A35" s="46" t="s">
        <v>21</v>
      </c>
      <c r="B35" s="46">
        <v>557</v>
      </c>
      <c r="C35" s="49" t="s">
        <v>36</v>
      </c>
      <c r="D35" s="49" t="s">
        <v>39</v>
      </c>
      <c r="E35" s="49"/>
      <c r="F35" s="49"/>
      <c r="G35" s="76">
        <f>SUM(G36+G44)</f>
        <v>1014.2000000000002</v>
      </c>
      <c r="H35" s="54"/>
    </row>
    <row r="36" spans="1:8" ht="16.5" customHeight="1">
      <c r="A36" s="46" t="s">
        <v>151</v>
      </c>
      <c r="B36" s="46">
        <v>557</v>
      </c>
      <c r="C36" s="49" t="s">
        <v>36</v>
      </c>
      <c r="D36" s="49" t="s">
        <v>39</v>
      </c>
      <c r="E36" s="49" t="s">
        <v>84</v>
      </c>
      <c r="F36" s="49"/>
      <c r="G36" s="74">
        <f>SUM(G37)</f>
        <v>976.0000000000001</v>
      </c>
      <c r="H36" s="54"/>
    </row>
    <row r="37" spans="1:8" ht="15.75" customHeight="1">
      <c r="A37" s="46" t="s">
        <v>91</v>
      </c>
      <c r="B37" s="46">
        <v>557</v>
      </c>
      <c r="C37" s="49" t="s">
        <v>36</v>
      </c>
      <c r="D37" s="49" t="s">
        <v>39</v>
      </c>
      <c r="E37" s="49" t="s">
        <v>92</v>
      </c>
      <c r="F37" s="49"/>
      <c r="G37" s="74">
        <f>SUM(G40+G38)</f>
        <v>976.0000000000001</v>
      </c>
      <c r="H37" s="54"/>
    </row>
    <row r="38" spans="1:8" ht="13.5" customHeight="1">
      <c r="A38" s="46" t="s">
        <v>104</v>
      </c>
      <c r="B38" s="46">
        <v>557</v>
      </c>
      <c r="C38" s="49" t="s">
        <v>36</v>
      </c>
      <c r="D38" s="49" t="s">
        <v>39</v>
      </c>
      <c r="E38" s="49" t="s">
        <v>93</v>
      </c>
      <c r="F38" s="49"/>
      <c r="G38" s="77">
        <f>SUM(G39)</f>
        <v>9.1</v>
      </c>
      <c r="H38" s="54"/>
    </row>
    <row r="39" spans="1:8" ht="17.25" customHeight="1">
      <c r="A39" s="78" t="s">
        <v>94</v>
      </c>
      <c r="B39" s="46">
        <v>557</v>
      </c>
      <c r="C39" s="49" t="s">
        <v>36</v>
      </c>
      <c r="D39" s="49" t="s">
        <v>39</v>
      </c>
      <c r="E39" s="49" t="s">
        <v>93</v>
      </c>
      <c r="F39" s="49" t="s">
        <v>95</v>
      </c>
      <c r="G39" s="77">
        <v>9.1</v>
      </c>
      <c r="H39" s="54"/>
    </row>
    <row r="40" spans="1:8" ht="11.25" customHeight="1">
      <c r="A40" s="46" t="s">
        <v>87</v>
      </c>
      <c r="B40" s="46">
        <v>557</v>
      </c>
      <c r="C40" s="49" t="s">
        <v>36</v>
      </c>
      <c r="D40" s="49" t="s">
        <v>39</v>
      </c>
      <c r="E40" s="49" t="s">
        <v>96</v>
      </c>
      <c r="F40" s="49"/>
      <c r="G40" s="74">
        <f>SUM(G41:G43)</f>
        <v>966.9000000000001</v>
      </c>
      <c r="H40" s="54"/>
    </row>
    <row r="41" spans="1:8" ht="34.5" customHeight="1">
      <c r="A41" s="46" t="s">
        <v>89</v>
      </c>
      <c r="B41" s="46">
        <v>557</v>
      </c>
      <c r="C41" s="49" t="s">
        <v>36</v>
      </c>
      <c r="D41" s="49" t="s">
        <v>39</v>
      </c>
      <c r="E41" s="49" t="s">
        <v>96</v>
      </c>
      <c r="F41" s="49" t="s">
        <v>90</v>
      </c>
      <c r="G41" s="74">
        <v>651.2</v>
      </c>
      <c r="H41" s="54"/>
    </row>
    <row r="42" spans="1:8" ht="13.5" customHeight="1">
      <c r="A42" s="46" t="s">
        <v>97</v>
      </c>
      <c r="B42" s="46">
        <v>557</v>
      </c>
      <c r="C42" s="49" t="s">
        <v>36</v>
      </c>
      <c r="D42" s="49" t="s">
        <v>39</v>
      </c>
      <c r="E42" s="49" t="s">
        <v>96</v>
      </c>
      <c r="F42" s="79" t="s">
        <v>98</v>
      </c>
      <c r="G42" s="74">
        <v>315.7</v>
      </c>
      <c r="H42" s="54"/>
    </row>
    <row r="43" spans="1:8" ht="14.25" customHeight="1">
      <c r="A43" s="78" t="s">
        <v>94</v>
      </c>
      <c r="B43" s="46">
        <v>557</v>
      </c>
      <c r="C43" s="49" t="s">
        <v>36</v>
      </c>
      <c r="D43" s="49" t="s">
        <v>39</v>
      </c>
      <c r="E43" s="49" t="s">
        <v>96</v>
      </c>
      <c r="F43" s="79" t="s">
        <v>95</v>
      </c>
      <c r="G43" s="77">
        <v>0</v>
      </c>
      <c r="H43" s="54"/>
    </row>
    <row r="44" spans="1:8" ht="16.5" customHeight="1">
      <c r="A44" s="46" t="s">
        <v>152</v>
      </c>
      <c r="B44" s="46">
        <v>557</v>
      </c>
      <c r="C44" s="49" t="s">
        <v>36</v>
      </c>
      <c r="D44" s="49" t="s">
        <v>39</v>
      </c>
      <c r="E44" s="49" t="s">
        <v>154</v>
      </c>
      <c r="F44" s="49"/>
      <c r="G44" s="77">
        <f>SUM(G45)</f>
        <v>38.2</v>
      </c>
      <c r="H44" s="54"/>
    </row>
    <row r="45" spans="1:8" ht="34.5" customHeight="1">
      <c r="A45" s="46" t="s">
        <v>105</v>
      </c>
      <c r="B45" s="46">
        <v>557</v>
      </c>
      <c r="C45" s="49" t="s">
        <v>36</v>
      </c>
      <c r="D45" s="49" t="s">
        <v>39</v>
      </c>
      <c r="E45" s="49" t="s">
        <v>153</v>
      </c>
      <c r="F45" s="49"/>
      <c r="G45" s="77">
        <f>SUM(G46)</f>
        <v>38.2</v>
      </c>
      <c r="H45" s="54"/>
    </row>
    <row r="46" spans="1:8" ht="15.75" customHeight="1">
      <c r="A46" s="46" t="s">
        <v>171</v>
      </c>
      <c r="B46" s="46">
        <v>557</v>
      </c>
      <c r="C46" s="49" t="s">
        <v>36</v>
      </c>
      <c r="D46" s="49" t="s">
        <v>39</v>
      </c>
      <c r="E46" s="49" t="s">
        <v>153</v>
      </c>
      <c r="F46" s="79" t="s">
        <v>103</v>
      </c>
      <c r="G46" s="77">
        <v>38.2</v>
      </c>
      <c r="H46" s="54"/>
    </row>
    <row r="47" spans="1:8" ht="15.75" customHeight="1">
      <c r="A47" s="46" t="s">
        <v>155</v>
      </c>
      <c r="B47" s="46">
        <v>557</v>
      </c>
      <c r="C47" s="49" t="s">
        <v>36</v>
      </c>
      <c r="D47" s="49" t="s">
        <v>106</v>
      </c>
      <c r="E47" s="49"/>
      <c r="F47" s="79"/>
      <c r="G47" s="76">
        <f>G48</f>
        <v>4.6</v>
      </c>
      <c r="H47" s="54"/>
    </row>
    <row r="48" spans="1:8" ht="15" customHeight="1">
      <c r="A48" s="46" t="s">
        <v>151</v>
      </c>
      <c r="B48" s="46">
        <v>557</v>
      </c>
      <c r="C48" s="49" t="s">
        <v>36</v>
      </c>
      <c r="D48" s="49" t="s">
        <v>106</v>
      </c>
      <c r="E48" s="49" t="s">
        <v>84</v>
      </c>
      <c r="F48" s="49"/>
      <c r="G48" s="77">
        <f>G49</f>
        <v>4.6</v>
      </c>
      <c r="H48" s="54"/>
    </row>
    <row r="49" spans="1:8" ht="23.25" customHeight="1">
      <c r="A49" s="46" t="s">
        <v>156</v>
      </c>
      <c r="B49" s="46">
        <v>557</v>
      </c>
      <c r="C49" s="49" t="s">
        <v>36</v>
      </c>
      <c r="D49" s="49" t="s">
        <v>106</v>
      </c>
      <c r="E49" s="49" t="s">
        <v>107</v>
      </c>
      <c r="F49" s="49"/>
      <c r="G49" s="77">
        <f>G50+G52</f>
        <v>4.6</v>
      </c>
      <c r="H49" s="54"/>
    </row>
    <row r="50" spans="1:8" ht="15" customHeight="1">
      <c r="A50" s="46" t="s">
        <v>108</v>
      </c>
      <c r="B50" s="46">
        <v>557</v>
      </c>
      <c r="C50" s="49" t="s">
        <v>36</v>
      </c>
      <c r="D50" s="49" t="s">
        <v>106</v>
      </c>
      <c r="E50" s="49" t="s">
        <v>109</v>
      </c>
      <c r="F50" s="49"/>
      <c r="G50" s="77">
        <f>G51</f>
        <v>4.6</v>
      </c>
      <c r="H50" s="54"/>
    </row>
    <row r="51" spans="1:8" ht="13.5" customHeight="1">
      <c r="A51" s="46" t="s">
        <v>97</v>
      </c>
      <c r="B51" s="46">
        <v>557</v>
      </c>
      <c r="C51" s="49" t="s">
        <v>36</v>
      </c>
      <c r="D51" s="49" t="s">
        <v>106</v>
      </c>
      <c r="E51" s="49" t="s">
        <v>109</v>
      </c>
      <c r="F51" s="49" t="s">
        <v>98</v>
      </c>
      <c r="G51" s="77">
        <v>4.6</v>
      </c>
      <c r="H51" s="54"/>
    </row>
    <row r="52" spans="1:8" ht="23.25" customHeight="1">
      <c r="A52" s="46" t="s">
        <v>185</v>
      </c>
      <c r="B52" s="46">
        <v>557</v>
      </c>
      <c r="C52" s="49" t="s">
        <v>36</v>
      </c>
      <c r="D52" s="49" t="s">
        <v>106</v>
      </c>
      <c r="E52" s="49" t="s">
        <v>184</v>
      </c>
      <c r="F52" s="49" t="s">
        <v>98</v>
      </c>
      <c r="G52" s="77">
        <v>0</v>
      </c>
      <c r="H52" s="54"/>
    </row>
    <row r="53" spans="1:8" ht="13.5" customHeight="1">
      <c r="A53" s="47" t="s">
        <v>23</v>
      </c>
      <c r="B53" s="46">
        <v>557</v>
      </c>
      <c r="C53" s="48" t="s">
        <v>37</v>
      </c>
      <c r="D53" s="48"/>
      <c r="E53" s="48"/>
      <c r="F53" s="48"/>
      <c r="G53" s="76">
        <f>SUM(G54)</f>
        <v>12.4</v>
      </c>
      <c r="H53" s="54"/>
    </row>
    <row r="54" spans="1:8" ht="15.75" customHeight="1">
      <c r="A54" s="46" t="s">
        <v>24</v>
      </c>
      <c r="B54" s="46">
        <v>557</v>
      </c>
      <c r="C54" s="49" t="s">
        <v>37</v>
      </c>
      <c r="D54" s="49" t="s">
        <v>38</v>
      </c>
      <c r="E54" s="49"/>
      <c r="F54" s="49"/>
      <c r="G54" s="80">
        <f>G55</f>
        <v>12.4</v>
      </c>
      <c r="H54" s="54"/>
    </row>
    <row r="55" spans="1:8" ht="15" customHeight="1">
      <c r="A55" s="46" t="s">
        <v>151</v>
      </c>
      <c r="B55" s="46">
        <v>557</v>
      </c>
      <c r="C55" s="49" t="s">
        <v>37</v>
      </c>
      <c r="D55" s="49" t="s">
        <v>38</v>
      </c>
      <c r="E55" s="49" t="s">
        <v>84</v>
      </c>
      <c r="F55" s="49"/>
      <c r="G55" s="80">
        <f>G56</f>
        <v>12.4</v>
      </c>
      <c r="H55" s="54"/>
    </row>
    <row r="56" spans="1:8" ht="24.75" customHeight="1">
      <c r="A56" s="89" t="s">
        <v>140</v>
      </c>
      <c r="B56" s="46">
        <v>557</v>
      </c>
      <c r="C56" s="81" t="s">
        <v>37</v>
      </c>
      <c r="D56" s="81" t="s">
        <v>38</v>
      </c>
      <c r="E56" s="82" t="s">
        <v>157</v>
      </c>
      <c r="F56" s="81"/>
      <c r="G56" s="80">
        <f>G57+G58</f>
        <v>12.4</v>
      </c>
      <c r="H56" s="54"/>
    </row>
    <row r="57" spans="1:8" ht="33.75">
      <c r="A57" s="46" t="s">
        <v>89</v>
      </c>
      <c r="B57" s="46">
        <v>557</v>
      </c>
      <c r="C57" s="49" t="s">
        <v>37</v>
      </c>
      <c r="D57" s="49" t="s">
        <v>38</v>
      </c>
      <c r="E57" s="79" t="s">
        <v>157</v>
      </c>
      <c r="F57" s="79" t="s">
        <v>90</v>
      </c>
      <c r="G57" s="74">
        <v>12.1</v>
      </c>
      <c r="H57" s="54"/>
    </row>
    <row r="58" spans="1:8" ht="13.5" customHeight="1">
      <c r="A58" s="46" t="s">
        <v>97</v>
      </c>
      <c r="B58" s="46">
        <v>557</v>
      </c>
      <c r="C58" s="83" t="s">
        <v>37</v>
      </c>
      <c r="D58" s="83" t="s">
        <v>38</v>
      </c>
      <c r="E58" s="84" t="s">
        <v>157</v>
      </c>
      <c r="F58" s="84" t="s">
        <v>98</v>
      </c>
      <c r="G58" s="85">
        <v>0.3</v>
      </c>
      <c r="H58" s="54"/>
    </row>
    <row r="59" spans="1:8" ht="13.5" customHeight="1">
      <c r="A59" s="47" t="s">
        <v>189</v>
      </c>
      <c r="B59" s="46">
        <v>557</v>
      </c>
      <c r="C59" s="92" t="s">
        <v>38</v>
      </c>
      <c r="D59" s="83"/>
      <c r="E59" s="93"/>
      <c r="F59" s="84"/>
      <c r="G59" s="94">
        <f>G60</f>
        <v>0</v>
      </c>
      <c r="H59" s="54"/>
    </row>
    <row r="60" spans="1:8" ht="26.25" customHeight="1">
      <c r="A60" s="46" t="s">
        <v>190</v>
      </c>
      <c r="B60" s="46">
        <v>557</v>
      </c>
      <c r="C60" s="83" t="s">
        <v>38</v>
      </c>
      <c r="D60" s="83" t="s">
        <v>40</v>
      </c>
      <c r="E60" s="93"/>
      <c r="F60" s="84"/>
      <c r="G60" s="95">
        <f>G61</f>
        <v>0</v>
      </c>
      <c r="H60" s="54"/>
    </row>
    <row r="61" spans="1:8" ht="13.5" customHeight="1">
      <c r="A61" s="46" t="s">
        <v>188</v>
      </c>
      <c r="B61" s="46">
        <v>557</v>
      </c>
      <c r="C61" s="83" t="s">
        <v>38</v>
      </c>
      <c r="D61" s="83" t="s">
        <v>40</v>
      </c>
      <c r="E61" s="84" t="s">
        <v>84</v>
      </c>
      <c r="F61" s="84"/>
      <c r="G61" s="95">
        <f>G62</f>
        <v>0</v>
      </c>
      <c r="H61" s="54"/>
    </row>
    <row r="62" spans="1:8" ht="13.5" customHeight="1">
      <c r="A62" s="46" t="s">
        <v>191</v>
      </c>
      <c r="B62" s="46">
        <v>557</v>
      </c>
      <c r="C62" s="83" t="s">
        <v>38</v>
      </c>
      <c r="D62" s="83" t="s">
        <v>40</v>
      </c>
      <c r="E62" s="84" t="s">
        <v>192</v>
      </c>
      <c r="F62" s="84"/>
      <c r="G62" s="95">
        <f>G63</f>
        <v>0</v>
      </c>
      <c r="H62" s="54"/>
    </row>
    <row r="63" spans="1:8" ht="13.5" customHeight="1">
      <c r="A63" s="46" t="s">
        <v>97</v>
      </c>
      <c r="B63" s="46">
        <v>557</v>
      </c>
      <c r="C63" s="83" t="s">
        <v>38</v>
      </c>
      <c r="D63" s="83" t="s">
        <v>40</v>
      </c>
      <c r="E63" s="84" t="s">
        <v>192</v>
      </c>
      <c r="F63" s="84" t="s">
        <v>98</v>
      </c>
      <c r="G63" s="95">
        <v>0</v>
      </c>
      <c r="H63" s="54"/>
    </row>
    <row r="64" spans="1:8" ht="15.75" customHeight="1">
      <c r="A64" s="47" t="s">
        <v>25</v>
      </c>
      <c r="B64" s="46">
        <v>557</v>
      </c>
      <c r="C64" s="48" t="s">
        <v>39</v>
      </c>
      <c r="D64" s="48"/>
      <c r="E64" s="48"/>
      <c r="F64" s="48"/>
      <c r="G64" s="75">
        <f>SUM(G70+G65)</f>
        <v>532.4</v>
      </c>
      <c r="H64" s="54"/>
    </row>
    <row r="65" spans="1:8" ht="14.25" customHeight="1">
      <c r="A65" s="46" t="s">
        <v>110</v>
      </c>
      <c r="B65" s="46">
        <v>557</v>
      </c>
      <c r="C65" s="49" t="s">
        <v>39</v>
      </c>
      <c r="D65" s="49" t="s">
        <v>40</v>
      </c>
      <c r="E65" s="49"/>
      <c r="F65" s="49"/>
      <c r="G65" s="77">
        <f>SUM(G67)</f>
        <v>528.9</v>
      </c>
      <c r="H65" s="54"/>
    </row>
    <row r="66" spans="1:8" ht="24.75" customHeight="1">
      <c r="A66" s="46" t="s">
        <v>172</v>
      </c>
      <c r="B66" s="46">
        <v>557</v>
      </c>
      <c r="C66" s="49" t="s">
        <v>39</v>
      </c>
      <c r="D66" s="49" t="s">
        <v>40</v>
      </c>
      <c r="E66" s="49" t="s">
        <v>111</v>
      </c>
      <c r="F66" s="49"/>
      <c r="G66" s="77">
        <f>SUM(G67)</f>
        <v>528.9</v>
      </c>
      <c r="H66" s="54"/>
    </row>
    <row r="67" spans="1:8" ht="21.75" customHeight="1">
      <c r="A67" s="46" t="s">
        <v>112</v>
      </c>
      <c r="B67" s="46">
        <v>557</v>
      </c>
      <c r="C67" s="49" t="s">
        <v>113</v>
      </c>
      <c r="D67" s="49" t="s">
        <v>114</v>
      </c>
      <c r="E67" s="49" t="s">
        <v>115</v>
      </c>
      <c r="F67" s="49"/>
      <c r="G67" s="77">
        <f>SUM(G68)</f>
        <v>528.9</v>
      </c>
      <c r="H67" s="54"/>
    </row>
    <row r="68" spans="1:8" ht="15" customHeight="1">
      <c r="A68" s="46" t="s">
        <v>116</v>
      </c>
      <c r="B68" s="46">
        <v>557</v>
      </c>
      <c r="C68" s="49" t="s">
        <v>117</v>
      </c>
      <c r="D68" s="49" t="s">
        <v>114</v>
      </c>
      <c r="E68" s="49" t="s">
        <v>118</v>
      </c>
      <c r="F68" s="49"/>
      <c r="G68" s="77">
        <f>SUM(G69)</f>
        <v>528.9</v>
      </c>
      <c r="H68" s="54"/>
    </row>
    <row r="69" spans="1:8" ht="15.75" customHeight="1">
      <c r="A69" s="46" t="s">
        <v>97</v>
      </c>
      <c r="B69" s="46">
        <v>557</v>
      </c>
      <c r="C69" s="49" t="s">
        <v>117</v>
      </c>
      <c r="D69" s="49" t="s">
        <v>114</v>
      </c>
      <c r="E69" s="49" t="s">
        <v>118</v>
      </c>
      <c r="F69" s="49" t="s">
        <v>98</v>
      </c>
      <c r="G69" s="77">
        <v>528.9</v>
      </c>
      <c r="H69" s="54"/>
    </row>
    <row r="70" spans="1:8" ht="15.75" customHeight="1">
      <c r="A70" s="46" t="s">
        <v>27</v>
      </c>
      <c r="B70" s="46">
        <v>557</v>
      </c>
      <c r="C70" s="49" t="s">
        <v>39</v>
      </c>
      <c r="D70" s="49" t="s">
        <v>119</v>
      </c>
      <c r="E70" s="49"/>
      <c r="F70" s="49"/>
      <c r="G70" s="74">
        <f>SUM(G71)</f>
        <v>3.5</v>
      </c>
      <c r="H70" s="54"/>
    </row>
    <row r="71" spans="1:8" ht="15.75" customHeight="1">
      <c r="A71" s="46" t="s">
        <v>151</v>
      </c>
      <c r="B71" s="46">
        <v>557</v>
      </c>
      <c r="C71" s="49" t="s">
        <v>39</v>
      </c>
      <c r="D71" s="49" t="s">
        <v>119</v>
      </c>
      <c r="E71" s="49" t="s">
        <v>84</v>
      </c>
      <c r="F71" s="49"/>
      <c r="G71" s="74">
        <f>SUM(G72)</f>
        <v>3.5</v>
      </c>
      <c r="H71" s="54"/>
    </row>
    <row r="72" spans="1:8" ht="16.5" customHeight="1">
      <c r="A72" s="46" t="s">
        <v>152</v>
      </c>
      <c r="B72" s="46">
        <v>557</v>
      </c>
      <c r="C72" s="49" t="s">
        <v>39</v>
      </c>
      <c r="D72" s="49" t="s">
        <v>119</v>
      </c>
      <c r="E72" s="49" t="s">
        <v>154</v>
      </c>
      <c r="F72" s="49"/>
      <c r="G72" s="74">
        <f>SUM(G74)</f>
        <v>3.5</v>
      </c>
      <c r="H72" s="54"/>
    </row>
    <row r="73" spans="1:8" ht="35.25" customHeight="1">
      <c r="A73" s="46" t="s">
        <v>105</v>
      </c>
      <c r="B73" s="46">
        <v>557</v>
      </c>
      <c r="C73" s="49" t="s">
        <v>39</v>
      </c>
      <c r="D73" s="49" t="s">
        <v>119</v>
      </c>
      <c r="E73" s="49" t="s">
        <v>153</v>
      </c>
      <c r="F73" s="49"/>
      <c r="G73" s="74">
        <f>G74</f>
        <v>3.5</v>
      </c>
      <c r="H73" s="54"/>
    </row>
    <row r="74" spans="1:8" ht="15.75" customHeight="1">
      <c r="A74" s="78" t="s">
        <v>173</v>
      </c>
      <c r="B74" s="46">
        <v>557</v>
      </c>
      <c r="C74" s="49" t="s">
        <v>39</v>
      </c>
      <c r="D74" s="49" t="s">
        <v>119</v>
      </c>
      <c r="E74" s="49" t="s">
        <v>153</v>
      </c>
      <c r="F74" s="79" t="s">
        <v>103</v>
      </c>
      <c r="G74" s="74">
        <v>3.5</v>
      </c>
      <c r="H74" s="54"/>
    </row>
    <row r="75" spans="1:8" ht="14.25" customHeight="1">
      <c r="A75" s="47" t="s">
        <v>28</v>
      </c>
      <c r="B75" s="46">
        <v>557</v>
      </c>
      <c r="C75" s="48" t="s">
        <v>41</v>
      </c>
      <c r="D75" s="48"/>
      <c r="E75" s="48"/>
      <c r="F75" s="48"/>
      <c r="G75" s="91">
        <f>SUM(G81+G78+G86)</f>
        <v>431.2</v>
      </c>
      <c r="H75" s="54"/>
    </row>
    <row r="76" spans="1:8" ht="14.25" customHeight="1">
      <c r="A76" s="46" t="s">
        <v>29</v>
      </c>
      <c r="B76" s="46">
        <v>557</v>
      </c>
      <c r="C76" s="49" t="s">
        <v>41</v>
      </c>
      <c r="D76" s="49" t="s">
        <v>37</v>
      </c>
      <c r="E76" s="48"/>
      <c r="F76" s="48"/>
      <c r="G76" s="77">
        <f>G77</f>
        <v>6.9</v>
      </c>
      <c r="H76" s="54"/>
    </row>
    <row r="77" spans="1:8" ht="24.75" customHeight="1">
      <c r="A77" s="46" t="s">
        <v>215</v>
      </c>
      <c r="B77" s="46">
        <v>557</v>
      </c>
      <c r="C77" s="49" t="s">
        <v>41</v>
      </c>
      <c r="D77" s="49" t="s">
        <v>37</v>
      </c>
      <c r="E77" s="49" t="s">
        <v>120</v>
      </c>
      <c r="F77" s="49"/>
      <c r="G77" s="77">
        <f>SUM(G78)</f>
        <v>6.9</v>
      </c>
      <c r="H77" s="54"/>
    </row>
    <row r="78" spans="1:8" ht="12.75" customHeight="1">
      <c r="A78" s="46" t="s">
        <v>121</v>
      </c>
      <c r="B78" s="46">
        <v>557</v>
      </c>
      <c r="C78" s="49" t="s">
        <v>41</v>
      </c>
      <c r="D78" s="49" t="s">
        <v>37</v>
      </c>
      <c r="E78" s="49" t="s">
        <v>122</v>
      </c>
      <c r="F78" s="49"/>
      <c r="G78" s="77">
        <f>SUM(G79)</f>
        <v>6.9</v>
      </c>
      <c r="H78" s="54"/>
    </row>
    <row r="79" spans="1:8" ht="13.5" customHeight="1">
      <c r="A79" s="46" t="s">
        <v>116</v>
      </c>
      <c r="B79" s="46">
        <v>557</v>
      </c>
      <c r="C79" s="49" t="s">
        <v>41</v>
      </c>
      <c r="D79" s="49" t="s">
        <v>37</v>
      </c>
      <c r="E79" s="49" t="s">
        <v>123</v>
      </c>
      <c r="F79" s="49"/>
      <c r="G79" s="77">
        <f>SUM(G80)</f>
        <v>6.9</v>
      </c>
      <c r="H79" s="54"/>
    </row>
    <row r="80" spans="1:8" ht="14.25" customHeight="1">
      <c r="A80" s="46" t="s">
        <v>97</v>
      </c>
      <c r="B80" s="46">
        <v>557</v>
      </c>
      <c r="C80" s="49" t="s">
        <v>41</v>
      </c>
      <c r="D80" s="49" t="s">
        <v>37</v>
      </c>
      <c r="E80" s="49" t="s">
        <v>123</v>
      </c>
      <c r="F80" s="49" t="s">
        <v>98</v>
      </c>
      <c r="G80" s="77">
        <v>6.9</v>
      </c>
      <c r="H80" s="54"/>
    </row>
    <row r="81" spans="1:8" ht="12" customHeight="1">
      <c r="A81" s="46" t="s">
        <v>30</v>
      </c>
      <c r="B81" s="46">
        <v>557</v>
      </c>
      <c r="C81" s="49" t="s">
        <v>41</v>
      </c>
      <c r="D81" s="49" t="s">
        <v>38</v>
      </c>
      <c r="E81" s="49"/>
      <c r="F81" s="49"/>
      <c r="G81" s="90">
        <f>G82</f>
        <v>423.7</v>
      </c>
      <c r="H81" s="54"/>
    </row>
    <row r="82" spans="1:8" ht="13.5" customHeight="1">
      <c r="A82" s="46" t="s">
        <v>151</v>
      </c>
      <c r="B82" s="46">
        <v>557</v>
      </c>
      <c r="C82" s="49" t="s">
        <v>41</v>
      </c>
      <c r="D82" s="49" t="s">
        <v>38</v>
      </c>
      <c r="E82" s="49" t="s">
        <v>84</v>
      </c>
      <c r="F82" s="49"/>
      <c r="G82" s="74">
        <f>SUM(G83)</f>
        <v>423.7</v>
      </c>
      <c r="H82" s="54"/>
    </row>
    <row r="83" spans="1:8" ht="11.25" customHeight="1">
      <c r="A83" s="46" t="s">
        <v>30</v>
      </c>
      <c r="B83" s="46">
        <v>557</v>
      </c>
      <c r="C83" s="49" t="s">
        <v>41</v>
      </c>
      <c r="D83" s="49" t="s">
        <v>38</v>
      </c>
      <c r="E83" s="49" t="s">
        <v>124</v>
      </c>
      <c r="F83" s="49"/>
      <c r="G83" s="74">
        <f>G84</f>
        <v>423.7</v>
      </c>
      <c r="H83" s="54"/>
    </row>
    <row r="84" spans="1:11" ht="15" customHeight="1">
      <c r="A84" s="46" t="s">
        <v>125</v>
      </c>
      <c r="B84" s="46">
        <v>557</v>
      </c>
      <c r="C84" s="49" t="s">
        <v>41</v>
      </c>
      <c r="D84" s="49" t="s">
        <v>38</v>
      </c>
      <c r="E84" s="49" t="s">
        <v>126</v>
      </c>
      <c r="F84" s="49"/>
      <c r="G84" s="74">
        <f>SUM(G85)</f>
        <v>423.7</v>
      </c>
      <c r="H84" s="54"/>
      <c r="K84" s="96"/>
    </row>
    <row r="85" spans="1:8" ht="12" customHeight="1">
      <c r="A85" s="46" t="s">
        <v>97</v>
      </c>
      <c r="B85" s="46">
        <v>557</v>
      </c>
      <c r="C85" s="49" t="s">
        <v>41</v>
      </c>
      <c r="D85" s="49" t="s">
        <v>38</v>
      </c>
      <c r="E85" s="49" t="s">
        <v>126</v>
      </c>
      <c r="F85" s="49" t="s">
        <v>98</v>
      </c>
      <c r="G85" s="74">
        <v>423.7</v>
      </c>
      <c r="H85" s="54"/>
    </row>
    <row r="86" spans="1:8" ht="12" customHeight="1">
      <c r="A86" s="46" t="s">
        <v>217</v>
      </c>
      <c r="B86" s="46">
        <v>557</v>
      </c>
      <c r="C86" s="49" t="s">
        <v>41</v>
      </c>
      <c r="D86" s="49" t="s">
        <v>38</v>
      </c>
      <c r="E86" s="49" t="s">
        <v>216</v>
      </c>
      <c r="F86" s="49"/>
      <c r="G86" s="90">
        <f>G87</f>
        <v>0.6</v>
      </c>
      <c r="H86" s="54"/>
    </row>
    <row r="87" spans="1:8" ht="12" customHeight="1">
      <c r="A87" s="46" t="s">
        <v>97</v>
      </c>
      <c r="B87" s="46">
        <v>557</v>
      </c>
      <c r="C87" s="49" t="s">
        <v>41</v>
      </c>
      <c r="D87" s="49" t="s">
        <v>38</v>
      </c>
      <c r="E87" s="49" t="s">
        <v>216</v>
      </c>
      <c r="F87" s="49" t="s">
        <v>98</v>
      </c>
      <c r="G87" s="90">
        <v>0.6</v>
      </c>
      <c r="H87" s="54"/>
    </row>
    <row r="88" spans="1:8" ht="12" customHeight="1">
      <c r="A88" s="47" t="s">
        <v>194</v>
      </c>
      <c r="B88" s="46">
        <v>557</v>
      </c>
      <c r="C88" s="48" t="s">
        <v>199</v>
      </c>
      <c r="D88" s="49"/>
      <c r="E88" s="49"/>
      <c r="F88" s="49"/>
      <c r="G88" s="91">
        <f>G89</f>
        <v>0</v>
      </c>
      <c r="H88" s="54"/>
    </row>
    <row r="89" spans="1:8" ht="12" customHeight="1">
      <c r="A89" s="46" t="s">
        <v>195</v>
      </c>
      <c r="B89" s="46">
        <v>557</v>
      </c>
      <c r="C89" s="49" t="s">
        <v>199</v>
      </c>
      <c r="D89" s="49" t="s">
        <v>41</v>
      </c>
      <c r="E89" s="49"/>
      <c r="F89" s="49"/>
      <c r="G89" s="90">
        <f>G90</f>
        <v>0</v>
      </c>
      <c r="H89" s="54"/>
    </row>
    <row r="90" spans="1:8" ht="12" customHeight="1">
      <c r="A90" s="46" t="s">
        <v>196</v>
      </c>
      <c r="B90" s="46">
        <v>557</v>
      </c>
      <c r="C90" s="49" t="s">
        <v>199</v>
      </c>
      <c r="D90" s="49" t="s">
        <v>41</v>
      </c>
      <c r="E90" s="49" t="s">
        <v>200</v>
      </c>
      <c r="F90" s="49"/>
      <c r="G90" s="90">
        <f>G91</f>
        <v>0</v>
      </c>
      <c r="H90" s="54"/>
    </row>
    <row r="91" spans="1:8" ht="12" customHeight="1">
      <c r="A91" s="46" t="s">
        <v>197</v>
      </c>
      <c r="B91" s="46">
        <v>557</v>
      </c>
      <c r="C91" s="49" t="s">
        <v>199</v>
      </c>
      <c r="D91" s="49" t="s">
        <v>41</v>
      </c>
      <c r="E91" s="49" t="s">
        <v>202</v>
      </c>
      <c r="F91" s="49"/>
      <c r="G91" s="90">
        <f>G92</f>
        <v>0</v>
      </c>
      <c r="H91" s="54"/>
    </row>
    <row r="92" spans="1:8" ht="12" customHeight="1">
      <c r="A92" s="46" t="s">
        <v>198</v>
      </c>
      <c r="B92" s="46">
        <v>557</v>
      </c>
      <c r="C92" s="49" t="s">
        <v>199</v>
      </c>
      <c r="D92" s="49" t="s">
        <v>41</v>
      </c>
      <c r="E92" s="49" t="s">
        <v>201</v>
      </c>
      <c r="F92" s="49"/>
      <c r="G92" s="90">
        <f>G93</f>
        <v>0</v>
      </c>
      <c r="H92" s="54"/>
    </row>
    <row r="93" spans="1:8" ht="12" customHeight="1">
      <c r="A93" s="46" t="s">
        <v>97</v>
      </c>
      <c r="B93" s="46">
        <v>557</v>
      </c>
      <c r="C93" s="49" t="s">
        <v>199</v>
      </c>
      <c r="D93" s="49" t="s">
        <v>41</v>
      </c>
      <c r="E93" s="49" t="s">
        <v>201</v>
      </c>
      <c r="F93" s="49" t="s">
        <v>98</v>
      </c>
      <c r="G93" s="90">
        <v>0</v>
      </c>
      <c r="H93" s="54"/>
    </row>
    <row r="94" spans="1:8" ht="14.25" customHeight="1">
      <c r="A94" s="47" t="s">
        <v>68</v>
      </c>
      <c r="B94" s="46">
        <v>557</v>
      </c>
      <c r="C94" s="48" t="s">
        <v>66</v>
      </c>
      <c r="D94" s="48"/>
      <c r="E94" s="48"/>
      <c r="F94" s="48"/>
      <c r="G94" s="98">
        <f>SUM(G95)</f>
        <v>1665.1</v>
      </c>
      <c r="H94" s="54"/>
    </row>
    <row r="95" spans="1:8" ht="12.75" customHeight="1">
      <c r="A95" s="46" t="s">
        <v>35</v>
      </c>
      <c r="B95" s="46">
        <v>557</v>
      </c>
      <c r="C95" s="49" t="s">
        <v>66</v>
      </c>
      <c r="D95" s="49" t="s">
        <v>36</v>
      </c>
      <c r="E95" s="49"/>
      <c r="F95" s="49"/>
      <c r="G95" s="97">
        <f>SUM(G97)</f>
        <v>1665.1</v>
      </c>
      <c r="H95" s="54"/>
    </row>
    <row r="96" spans="1:8" ht="12.75" customHeight="1">
      <c r="A96" s="46" t="s">
        <v>219</v>
      </c>
      <c r="B96" s="46">
        <v>557</v>
      </c>
      <c r="C96" s="49" t="s">
        <v>66</v>
      </c>
      <c r="D96" s="49" t="s">
        <v>36</v>
      </c>
      <c r="E96" s="49" t="s">
        <v>218</v>
      </c>
      <c r="F96" s="49"/>
      <c r="G96" s="97">
        <f>SUM(G97)</f>
        <v>1665.1</v>
      </c>
      <c r="H96" s="54"/>
    </row>
    <row r="97" spans="1:8" ht="13.5" customHeight="1">
      <c r="A97" s="46" t="s">
        <v>221</v>
      </c>
      <c r="B97" s="46">
        <v>557</v>
      </c>
      <c r="C97" s="49" t="s">
        <v>66</v>
      </c>
      <c r="D97" s="49" t="s">
        <v>36</v>
      </c>
      <c r="E97" s="49" t="s">
        <v>220</v>
      </c>
      <c r="F97" s="49"/>
      <c r="G97" s="97">
        <f>G98</f>
        <v>1665.1</v>
      </c>
      <c r="H97" s="54"/>
    </row>
    <row r="98" spans="1:8" ht="14.25" customHeight="1">
      <c r="A98" s="46" t="s">
        <v>223</v>
      </c>
      <c r="B98" s="46">
        <v>557</v>
      </c>
      <c r="C98" s="49" t="s">
        <v>66</v>
      </c>
      <c r="D98" s="49" t="s">
        <v>36</v>
      </c>
      <c r="E98" s="49" t="s">
        <v>222</v>
      </c>
      <c r="F98" s="49"/>
      <c r="G98" s="86">
        <f>G99+G101</f>
        <v>1665.1</v>
      </c>
      <c r="H98" s="54"/>
    </row>
    <row r="99" spans="1:8" ht="14.25" customHeight="1">
      <c r="A99" s="46" t="s">
        <v>104</v>
      </c>
      <c r="B99" s="46">
        <v>557</v>
      </c>
      <c r="C99" s="49" t="s">
        <v>66</v>
      </c>
      <c r="D99" s="49" t="s">
        <v>36</v>
      </c>
      <c r="E99" s="49" t="s">
        <v>224</v>
      </c>
      <c r="F99" s="49"/>
      <c r="G99" s="86">
        <f>G100</f>
        <v>1.1</v>
      </c>
      <c r="H99" s="54"/>
    </row>
    <row r="100" spans="1:8" ht="14.25" customHeight="1">
      <c r="A100" s="46" t="s">
        <v>94</v>
      </c>
      <c r="B100" s="46">
        <v>557</v>
      </c>
      <c r="C100" s="49" t="s">
        <v>66</v>
      </c>
      <c r="D100" s="49" t="s">
        <v>36</v>
      </c>
      <c r="E100" s="49" t="s">
        <v>224</v>
      </c>
      <c r="F100" s="49" t="s">
        <v>95</v>
      </c>
      <c r="G100" s="86">
        <v>1.1</v>
      </c>
      <c r="H100" s="54"/>
    </row>
    <row r="101" spans="1:8" ht="14.25" customHeight="1">
      <c r="A101" s="46" t="s">
        <v>127</v>
      </c>
      <c r="B101" s="46">
        <v>557</v>
      </c>
      <c r="C101" s="49" t="s">
        <v>66</v>
      </c>
      <c r="D101" s="49" t="s">
        <v>36</v>
      </c>
      <c r="E101" s="49" t="s">
        <v>225</v>
      </c>
      <c r="F101" s="49"/>
      <c r="G101" s="86">
        <f>G103+G102</f>
        <v>1664</v>
      </c>
      <c r="H101" s="54"/>
    </row>
    <row r="102" spans="1:8" ht="33.75">
      <c r="A102" s="46" t="s">
        <v>89</v>
      </c>
      <c r="B102" s="46">
        <v>557</v>
      </c>
      <c r="C102" s="49" t="s">
        <v>66</v>
      </c>
      <c r="D102" s="49" t="s">
        <v>36</v>
      </c>
      <c r="E102" s="49" t="s">
        <v>225</v>
      </c>
      <c r="F102" s="49" t="s">
        <v>90</v>
      </c>
      <c r="G102" s="86">
        <v>1058.6</v>
      </c>
      <c r="H102" s="54"/>
    </row>
    <row r="103" spans="1:8" ht="11.25" customHeight="1">
      <c r="A103" s="46" t="s">
        <v>97</v>
      </c>
      <c r="B103" s="46">
        <v>557</v>
      </c>
      <c r="C103" s="49" t="s">
        <v>66</v>
      </c>
      <c r="D103" s="49" t="s">
        <v>36</v>
      </c>
      <c r="E103" s="49" t="s">
        <v>225</v>
      </c>
      <c r="F103" s="49" t="s">
        <v>98</v>
      </c>
      <c r="G103" s="74">
        <v>605.4</v>
      </c>
      <c r="H103" s="54"/>
    </row>
    <row r="104" spans="1:8" ht="12.75" customHeight="1">
      <c r="A104" s="47" t="s">
        <v>128</v>
      </c>
      <c r="B104" s="46">
        <v>557</v>
      </c>
      <c r="C104" s="48" t="s">
        <v>129</v>
      </c>
      <c r="D104" s="48"/>
      <c r="E104" s="48"/>
      <c r="F104" s="48"/>
      <c r="G104" s="75">
        <f>G105</f>
        <v>27.2</v>
      </c>
      <c r="H104" s="54"/>
    </row>
    <row r="105" spans="1:8" ht="15" customHeight="1">
      <c r="A105" s="46" t="s">
        <v>158</v>
      </c>
      <c r="B105" s="46">
        <v>557</v>
      </c>
      <c r="C105" s="49" t="s">
        <v>129</v>
      </c>
      <c r="D105" s="49" t="s">
        <v>38</v>
      </c>
      <c r="E105" s="49"/>
      <c r="F105" s="49"/>
      <c r="G105" s="74">
        <f>G110+G106</f>
        <v>27.2</v>
      </c>
      <c r="H105" s="54"/>
    </row>
    <row r="106" spans="1:8" ht="12.75" customHeight="1">
      <c r="A106" s="46" t="s">
        <v>159</v>
      </c>
      <c r="B106" s="46">
        <v>557</v>
      </c>
      <c r="C106" s="49" t="s">
        <v>129</v>
      </c>
      <c r="D106" s="49" t="s">
        <v>38</v>
      </c>
      <c r="E106" s="49" t="s">
        <v>174</v>
      </c>
      <c r="F106" s="49"/>
      <c r="G106" s="74">
        <f>G107</f>
        <v>27.2</v>
      </c>
      <c r="H106" s="54"/>
    </row>
    <row r="107" spans="1:8" ht="25.5" customHeight="1">
      <c r="A107" s="46" t="s">
        <v>160</v>
      </c>
      <c r="B107" s="46">
        <v>557</v>
      </c>
      <c r="C107" s="49" t="s">
        <v>129</v>
      </c>
      <c r="D107" s="49" t="s">
        <v>38</v>
      </c>
      <c r="E107" s="49" t="s">
        <v>175</v>
      </c>
      <c r="F107" s="49"/>
      <c r="G107" s="74">
        <f>G108</f>
        <v>27.2</v>
      </c>
      <c r="H107" s="54"/>
    </row>
    <row r="108" spans="1:8" ht="23.25" customHeight="1">
      <c r="A108" s="46" t="s">
        <v>176</v>
      </c>
      <c r="B108" s="46">
        <v>557</v>
      </c>
      <c r="C108" s="49" t="s">
        <v>129</v>
      </c>
      <c r="D108" s="49" t="s">
        <v>38</v>
      </c>
      <c r="E108" s="49" t="s">
        <v>177</v>
      </c>
      <c r="F108" s="49"/>
      <c r="G108" s="74">
        <f>G109</f>
        <v>27.2</v>
      </c>
      <c r="H108" s="54"/>
    </row>
    <row r="109" spans="1:8" ht="15" customHeight="1">
      <c r="A109" s="46" t="s">
        <v>130</v>
      </c>
      <c r="B109" s="46">
        <v>557</v>
      </c>
      <c r="C109" s="49" t="s">
        <v>129</v>
      </c>
      <c r="D109" s="49" t="s">
        <v>38</v>
      </c>
      <c r="E109" s="49" t="s">
        <v>177</v>
      </c>
      <c r="F109" s="49" t="s">
        <v>131</v>
      </c>
      <c r="G109" s="74">
        <v>27.2</v>
      </c>
      <c r="H109" s="54"/>
    </row>
    <row r="110" spans="1:8" ht="15" customHeight="1">
      <c r="A110" s="46" t="s">
        <v>151</v>
      </c>
      <c r="B110" s="46">
        <v>557</v>
      </c>
      <c r="C110" s="49" t="s">
        <v>129</v>
      </c>
      <c r="D110" s="49" t="s">
        <v>38</v>
      </c>
      <c r="E110" s="49" t="s">
        <v>84</v>
      </c>
      <c r="F110" s="49"/>
      <c r="G110" s="77">
        <f>G111</f>
        <v>0</v>
      </c>
      <c r="H110" s="54"/>
    </row>
    <row r="111" spans="1:8" ht="15.75" customHeight="1">
      <c r="A111" s="46" t="s">
        <v>132</v>
      </c>
      <c r="B111" s="46">
        <v>557</v>
      </c>
      <c r="C111" s="49" t="s">
        <v>129</v>
      </c>
      <c r="D111" s="49" t="s">
        <v>38</v>
      </c>
      <c r="E111" s="49" t="s">
        <v>133</v>
      </c>
      <c r="F111" s="49"/>
      <c r="G111" s="77">
        <f>G112</f>
        <v>0</v>
      </c>
      <c r="H111" s="54"/>
    </row>
    <row r="112" spans="1:8" ht="15.75" customHeight="1">
      <c r="A112" s="46" t="s">
        <v>161</v>
      </c>
      <c r="B112" s="46">
        <v>557</v>
      </c>
      <c r="C112" s="49" t="s">
        <v>129</v>
      </c>
      <c r="D112" s="49" t="s">
        <v>38</v>
      </c>
      <c r="E112" s="49" t="s">
        <v>134</v>
      </c>
      <c r="F112" s="49"/>
      <c r="G112" s="77">
        <f>G113</f>
        <v>0</v>
      </c>
      <c r="H112" s="54"/>
    </row>
    <row r="113" spans="1:8" ht="15.75" customHeight="1">
      <c r="A113" s="46" t="s">
        <v>130</v>
      </c>
      <c r="B113" s="46">
        <v>557</v>
      </c>
      <c r="C113" s="49" t="s">
        <v>129</v>
      </c>
      <c r="D113" s="49" t="s">
        <v>38</v>
      </c>
      <c r="E113" s="49" t="s">
        <v>134</v>
      </c>
      <c r="F113" s="49" t="s">
        <v>131</v>
      </c>
      <c r="G113" s="77">
        <v>0</v>
      </c>
      <c r="H113" s="54"/>
    </row>
    <row r="114" spans="1:8" ht="15">
      <c r="A114" s="47" t="s">
        <v>33</v>
      </c>
      <c r="B114" s="46">
        <v>557</v>
      </c>
      <c r="C114" s="48" t="s">
        <v>135</v>
      </c>
      <c r="D114" s="48"/>
      <c r="E114" s="48"/>
      <c r="F114" s="48"/>
      <c r="G114" s="76">
        <f>G115</f>
        <v>136.2</v>
      </c>
      <c r="H114" s="54"/>
    </row>
    <row r="115" spans="1:8" ht="13.5" customHeight="1">
      <c r="A115" s="46" t="s">
        <v>136</v>
      </c>
      <c r="B115" s="46">
        <v>557</v>
      </c>
      <c r="C115" s="49" t="s">
        <v>135</v>
      </c>
      <c r="D115" s="49" t="s">
        <v>36</v>
      </c>
      <c r="E115" s="49"/>
      <c r="F115" s="49"/>
      <c r="G115" s="77">
        <f>G116</f>
        <v>136.2</v>
      </c>
      <c r="H115" s="54"/>
    </row>
    <row r="116" spans="1:8" ht="18" customHeight="1">
      <c r="A116" s="46" t="s">
        <v>227</v>
      </c>
      <c r="B116" s="46">
        <v>557</v>
      </c>
      <c r="C116" s="49" t="s">
        <v>135</v>
      </c>
      <c r="D116" s="49" t="s">
        <v>36</v>
      </c>
      <c r="E116" s="49" t="s">
        <v>226</v>
      </c>
      <c r="F116" s="49"/>
      <c r="G116" s="77">
        <f>G117</f>
        <v>136.2</v>
      </c>
      <c r="H116" s="54"/>
    </row>
    <row r="117" spans="1:8" ht="26.25" customHeight="1">
      <c r="A117" s="46" t="s">
        <v>229</v>
      </c>
      <c r="B117" s="46">
        <v>557</v>
      </c>
      <c r="C117" s="49" t="s">
        <v>135</v>
      </c>
      <c r="D117" s="49" t="s">
        <v>36</v>
      </c>
      <c r="E117" s="49" t="s">
        <v>228</v>
      </c>
      <c r="F117" s="49"/>
      <c r="G117" s="77">
        <f>G118</f>
        <v>136.2</v>
      </c>
      <c r="H117" s="54"/>
    </row>
    <row r="118" spans="1:8" ht="13.5" customHeight="1">
      <c r="A118" s="46" t="s">
        <v>231</v>
      </c>
      <c r="B118" s="46">
        <v>557</v>
      </c>
      <c r="C118" s="49" t="s">
        <v>135</v>
      </c>
      <c r="D118" s="49" t="s">
        <v>36</v>
      </c>
      <c r="E118" s="49" t="s">
        <v>230</v>
      </c>
      <c r="F118" s="49"/>
      <c r="G118" s="77">
        <f>SUM(G119:G120)</f>
        <v>136.2</v>
      </c>
      <c r="H118" s="54"/>
    </row>
    <row r="119" spans="1:8" ht="33.75" customHeight="1">
      <c r="A119" s="46" t="s">
        <v>89</v>
      </c>
      <c r="B119" s="46">
        <v>557</v>
      </c>
      <c r="C119" s="49" t="s">
        <v>135</v>
      </c>
      <c r="D119" s="49" t="s">
        <v>36</v>
      </c>
      <c r="E119" s="49" t="s">
        <v>232</v>
      </c>
      <c r="F119" s="49" t="s">
        <v>90</v>
      </c>
      <c r="G119" s="74">
        <v>136.2</v>
      </c>
      <c r="H119" s="54"/>
    </row>
    <row r="120" spans="1:8" ht="15" customHeight="1">
      <c r="A120" s="46" t="s">
        <v>97</v>
      </c>
      <c r="B120" s="46">
        <v>557</v>
      </c>
      <c r="C120" s="49" t="s">
        <v>135</v>
      </c>
      <c r="D120" s="49" t="s">
        <v>36</v>
      </c>
      <c r="E120" s="49" t="s">
        <v>232</v>
      </c>
      <c r="F120" s="49" t="s">
        <v>98</v>
      </c>
      <c r="G120" s="74">
        <v>0</v>
      </c>
      <c r="H120" s="54"/>
    </row>
    <row r="121" spans="1:7" ht="15">
      <c r="A121" s="54"/>
      <c r="B121" s="54"/>
      <c r="C121" s="54"/>
      <c r="D121" s="54"/>
      <c r="E121" s="54"/>
      <c r="F121" s="54"/>
      <c r="G121" s="54"/>
    </row>
  </sheetData>
  <sheetProtection/>
  <mergeCells count="9">
    <mergeCell ref="A8:G8"/>
    <mergeCell ref="A9:G9"/>
    <mergeCell ref="B10:F10"/>
    <mergeCell ref="G10:G15"/>
    <mergeCell ref="B11:B15"/>
    <mergeCell ref="C11:C15"/>
    <mergeCell ref="D11:D15"/>
    <mergeCell ref="E11:E15"/>
    <mergeCell ref="F11:F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57.7109375" style="0" customWidth="1"/>
  </cols>
  <sheetData>
    <row r="1" spans="1:4" ht="15">
      <c r="A1" s="38"/>
      <c r="B1" s="38"/>
      <c r="C1" s="38"/>
      <c r="D1" s="38"/>
    </row>
    <row r="2" spans="1:4" ht="15">
      <c r="A2" s="38"/>
      <c r="B2" s="38"/>
      <c r="C2" s="38"/>
      <c r="D2" s="33" t="s">
        <v>76</v>
      </c>
    </row>
    <row r="3" spans="1:4" ht="15">
      <c r="A3" s="38"/>
      <c r="B3" s="38"/>
      <c r="C3" s="38"/>
      <c r="D3" s="33" t="s">
        <v>166</v>
      </c>
    </row>
    <row r="4" spans="1:4" ht="15">
      <c r="A4" s="39"/>
      <c r="B4" s="39"/>
      <c r="C4" s="39"/>
      <c r="D4" s="88" t="s">
        <v>236</v>
      </c>
    </row>
    <row r="5" spans="1:4" ht="15">
      <c r="A5" s="38"/>
      <c r="B5" s="38"/>
      <c r="C5" s="38"/>
      <c r="D5" s="35" t="s">
        <v>138</v>
      </c>
    </row>
    <row r="6" spans="1:4" ht="15">
      <c r="A6" s="38"/>
      <c r="B6" s="38"/>
      <c r="C6" s="38"/>
      <c r="D6" s="35" t="s">
        <v>77</v>
      </c>
    </row>
    <row r="7" spans="1:4" ht="15">
      <c r="A7" s="38"/>
      <c r="B7" s="38"/>
      <c r="C7" s="38"/>
      <c r="D7" s="35" t="s">
        <v>213</v>
      </c>
    </row>
    <row r="8" ht="2.25" customHeight="1">
      <c r="A8" s="7"/>
    </row>
    <row r="9" ht="15">
      <c r="A9" s="8"/>
    </row>
    <row r="10" spans="1:4" ht="15">
      <c r="A10" s="124" t="s">
        <v>67</v>
      </c>
      <c r="B10" s="104"/>
      <c r="C10" s="104"/>
      <c r="D10" s="104"/>
    </row>
    <row r="11" spans="1:4" ht="15">
      <c r="A11" s="124" t="s">
        <v>233</v>
      </c>
      <c r="B11" s="104"/>
      <c r="C11" s="104"/>
      <c r="D11" s="104"/>
    </row>
    <row r="12" spans="1:4" ht="15.75" thickBot="1">
      <c r="A12" s="62"/>
      <c r="B12" s="63"/>
      <c r="C12" s="63"/>
      <c r="D12" s="64" t="s">
        <v>141</v>
      </c>
    </row>
    <row r="13" spans="1:4" ht="24.75" customHeight="1" thickBot="1">
      <c r="A13" s="120" t="s">
        <v>15</v>
      </c>
      <c r="B13" s="122" t="s">
        <v>162</v>
      </c>
      <c r="C13" s="123"/>
      <c r="D13" s="9" t="s">
        <v>2</v>
      </c>
    </row>
    <row r="14" spans="1:4" ht="46.5" customHeight="1" thickBot="1">
      <c r="A14" s="121"/>
      <c r="B14" s="58" t="s">
        <v>16</v>
      </c>
      <c r="C14" s="59" t="s">
        <v>17</v>
      </c>
      <c r="D14" s="2"/>
    </row>
    <row r="15" spans="1:4" ht="21" customHeight="1" thickBot="1">
      <c r="A15" s="56" t="s">
        <v>163</v>
      </c>
      <c r="B15" s="10"/>
      <c r="C15" s="10"/>
      <c r="D15" s="60">
        <f>D16+D21+D25+D28+D34+D36+D38+D23+D32</f>
        <v>4089.3999999999996</v>
      </c>
    </row>
    <row r="16" spans="1:4" ht="15.75" thickBot="1">
      <c r="A16" s="11" t="s">
        <v>18</v>
      </c>
      <c r="B16" s="13" t="s">
        <v>36</v>
      </c>
      <c r="C16" s="13" t="s">
        <v>164</v>
      </c>
      <c r="D16" s="61">
        <f>SUM(D17:D20)</f>
        <v>1284.9</v>
      </c>
    </row>
    <row r="17" spans="1:4" ht="23.25" thickBot="1">
      <c r="A17" s="12" t="s">
        <v>19</v>
      </c>
      <c r="B17" s="14" t="s">
        <v>36</v>
      </c>
      <c r="C17" s="14" t="s">
        <v>37</v>
      </c>
      <c r="D17" s="57">
        <f>'Лист1 (2)'!G19</f>
        <v>171</v>
      </c>
    </row>
    <row r="18" spans="1:4" ht="34.5" thickBot="1">
      <c r="A18" s="12" t="s">
        <v>20</v>
      </c>
      <c r="B18" s="14" t="s">
        <v>36</v>
      </c>
      <c r="C18" s="14" t="s">
        <v>38</v>
      </c>
      <c r="D18" s="2">
        <f>'Лист1 (2)'!G24</f>
        <v>95.1</v>
      </c>
    </row>
    <row r="19" spans="1:4" ht="34.5" thickBot="1">
      <c r="A19" s="12" t="s">
        <v>21</v>
      </c>
      <c r="B19" s="14" t="s">
        <v>36</v>
      </c>
      <c r="C19" s="14" t="s">
        <v>39</v>
      </c>
      <c r="D19" s="2">
        <f>'Лист1 (2)'!G35</f>
        <v>1014.2000000000002</v>
      </c>
    </row>
    <row r="20" spans="1:4" ht="15.75" thickBot="1">
      <c r="A20" s="12" t="s">
        <v>22</v>
      </c>
      <c r="B20" s="14" t="s">
        <v>36</v>
      </c>
      <c r="C20" s="14">
        <v>13</v>
      </c>
      <c r="D20" s="57">
        <f>'Лист1 (2)'!G47</f>
        <v>4.6</v>
      </c>
    </row>
    <row r="21" spans="1:4" ht="15.75" thickBot="1">
      <c r="A21" s="11" t="s">
        <v>23</v>
      </c>
      <c r="B21" s="13" t="s">
        <v>37</v>
      </c>
      <c r="C21" s="13" t="s">
        <v>164</v>
      </c>
      <c r="D21" s="1">
        <f>SUM(D22)</f>
        <v>12.4</v>
      </c>
    </row>
    <row r="22" spans="1:4" ht="15.75" thickBot="1">
      <c r="A22" s="12" t="s">
        <v>24</v>
      </c>
      <c r="B22" s="14" t="s">
        <v>37</v>
      </c>
      <c r="C22" s="14" t="s">
        <v>38</v>
      </c>
      <c r="D22" s="2">
        <f>'Лист1 (2)'!G53</f>
        <v>12.4</v>
      </c>
    </row>
    <row r="23" spans="1:4" ht="15.75" thickBot="1">
      <c r="A23" s="47" t="s">
        <v>189</v>
      </c>
      <c r="B23" s="13" t="s">
        <v>38</v>
      </c>
      <c r="C23" s="13" t="s">
        <v>164</v>
      </c>
      <c r="D23" s="1">
        <f>D24</f>
        <v>0</v>
      </c>
    </row>
    <row r="24" spans="1:4" ht="23.25" thickBot="1">
      <c r="A24" s="46" t="s">
        <v>190</v>
      </c>
      <c r="B24" s="14" t="s">
        <v>38</v>
      </c>
      <c r="C24" s="14" t="s">
        <v>40</v>
      </c>
      <c r="D24" s="2">
        <f>'Лист1 (2)'!G60</f>
        <v>0</v>
      </c>
    </row>
    <row r="25" spans="1:4" ht="15.75" thickBot="1">
      <c r="A25" s="11" t="s">
        <v>25</v>
      </c>
      <c r="B25" s="13" t="s">
        <v>39</v>
      </c>
      <c r="C25" s="13" t="s">
        <v>164</v>
      </c>
      <c r="D25" s="60">
        <f>D26+D27</f>
        <v>532.4</v>
      </c>
    </row>
    <row r="26" spans="1:4" ht="15.75" thickBot="1">
      <c r="A26" s="12" t="s">
        <v>26</v>
      </c>
      <c r="B26" s="14" t="s">
        <v>39</v>
      </c>
      <c r="C26" s="14" t="s">
        <v>40</v>
      </c>
      <c r="D26" s="57">
        <f>'Лист1 (2)'!G65</f>
        <v>528.9</v>
      </c>
    </row>
    <row r="27" spans="1:4" ht="15.75" thickBot="1">
      <c r="A27" s="12" t="s">
        <v>27</v>
      </c>
      <c r="B27" s="14" t="s">
        <v>39</v>
      </c>
      <c r="C27" s="14">
        <v>12</v>
      </c>
      <c r="D27" s="57">
        <f>'Лист1 (2)'!G70</f>
        <v>3.5</v>
      </c>
    </row>
    <row r="28" spans="1:4" ht="15.75" thickBot="1">
      <c r="A28" s="11" t="s">
        <v>28</v>
      </c>
      <c r="B28" s="13" t="s">
        <v>41</v>
      </c>
      <c r="C28" s="13" t="s">
        <v>164</v>
      </c>
      <c r="D28" s="60">
        <f>D29+D30+D31</f>
        <v>431.2</v>
      </c>
    </row>
    <row r="29" spans="1:4" ht="15.75" thickBot="1">
      <c r="A29" s="12" t="s">
        <v>29</v>
      </c>
      <c r="B29" s="14" t="s">
        <v>41</v>
      </c>
      <c r="C29" s="14" t="s">
        <v>37</v>
      </c>
      <c r="D29" s="57">
        <f>'Лист1 (2)'!G76</f>
        <v>6.9</v>
      </c>
    </row>
    <row r="30" spans="1:4" ht="15.75" thickBot="1">
      <c r="A30" s="12" t="s">
        <v>30</v>
      </c>
      <c r="B30" s="14" t="s">
        <v>41</v>
      </c>
      <c r="C30" s="14" t="s">
        <v>38</v>
      </c>
      <c r="D30" s="2">
        <f>'Лист1 (2)'!G81</f>
        <v>423.7</v>
      </c>
    </row>
    <row r="31" spans="1:4" ht="15.75" thickBot="1">
      <c r="A31" s="46" t="s">
        <v>193</v>
      </c>
      <c r="B31" s="14" t="s">
        <v>41</v>
      </c>
      <c r="C31" s="14" t="s">
        <v>41</v>
      </c>
      <c r="D31" s="2">
        <f>'Лист1 (2)'!G86</f>
        <v>0.6</v>
      </c>
    </row>
    <row r="32" spans="1:4" ht="15.75" thickBot="1">
      <c r="A32" s="47" t="s">
        <v>194</v>
      </c>
      <c r="B32" s="13" t="s">
        <v>199</v>
      </c>
      <c r="C32" s="13" t="s">
        <v>164</v>
      </c>
      <c r="D32" s="1">
        <f>D33</f>
        <v>0</v>
      </c>
    </row>
    <row r="33" spans="1:4" ht="15.75" thickBot="1">
      <c r="A33" s="46" t="s">
        <v>195</v>
      </c>
      <c r="B33" s="14" t="s">
        <v>199</v>
      </c>
      <c r="C33" s="14" t="s">
        <v>41</v>
      </c>
      <c r="D33" s="2">
        <f>'Лист1 (2)'!G88</f>
        <v>0</v>
      </c>
    </row>
    <row r="34" spans="1:4" ht="15.75" thickBot="1">
      <c r="A34" s="11" t="s">
        <v>68</v>
      </c>
      <c r="B34" s="13" t="s">
        <v>66</v>
      </c>
      <c r="C34" s="13" t="s">
        <v>164</v>
      </c>
      <c r="D34" s="60">
        <f>SUM(D35)</f>
        <v>1665.1</v>
      </c>
    </row>
    <row r="35" spans="1:4" ht="15.75" thickBot="1">
      <c r="A35" s="12" t="s">
        <v>35</v>
      </c>
      <c r="B35" s="14" t="s">
        <v>66</v>
      </c>
      <c r="C35" s="14" t="s">
        <v>36</v>
      </c>
      <c r="D35" s="57">
        <f>'Лист1 (2)'!G94</f>
        <v>1665.1</v>
      </c>
    </row>
    <row r="36" spans="1:4" ht="15.75" thickBot="1">
      <c r="A36" s="11" t="s">
        <v>31</v>
      </c>
      <c r="B36" s="13">
        <v>10</v>
      </c>
      <c r="C36" s="13" t="s">
        <v>164</v>
      </c>
      <c r="D36" s="1">
        <f>SUM(D37)</f>
        <v>27.2</v>
      </c>
    </row>
    <row r="37" spans="1:4" ht="15.75" thickBot="1">
      <c r="A37" s="12" t="s">
        <v>32</v>
      </c>
      <c r="B37" s="14">
        <v>10</v>
      </c>
      <c r="C37" s="14" t="s">
        <v>38</v>
      </c>
      <c r="D37" s="2">
        <f>'Лист1 (2)'!G104</f>
        <v>27.2</v>
      </c>
    </row>
    <row r="38" spans="1:4" ht="15.75" thickBot="1">
      <c r="A38" s="11" t="s">
        <v>33</v>
      </c>
      <c r="B38" s="13">
        <v>11</v>
      </c>
      <c r="C38" s="13" t="s">
        <v>164</v>
      </c>
      <c r="D38" s="1">
        <f>SUM(D39)</f>
        <v>136.2</v>
      </c>
    </row>
    <row r="39" spans="1:4" ht="15.75" thickBot="1">
      <c r="A39" s="12" t="s">
        <v>34</v>
      </c>
      <c r="B39" s="14">
        <v>11</v>
      </c>
      <c r="C39" s="14" t="s">
        <v>36</v>
      </c>
      <c r="D39" s="2">
        <f>'Лист1 (2)'!G114</f>
        <v>136.2</v>
      </c>
    </row>
    <row r="40" ht="15">
      <c r="A40" s="7"/>
    </row>
    <row r="41" ht="15">
      <c r="A41" s="7"/>
    </row>
    <row r="42" ht="15">
      <c r="A42" s="7"/>
    </row>
  </sheetData>
  <sheetProtection/>
  <mergeCells count="4">
    <mergeCell ref="A13:A14"/>
    <mergeCell ref="B13:C13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E6" sqref="E6"/>
    </sheetView>
  </sheetViews>
  <sheetFormatPr defaultColWidth="9.140625" defaultRowHeight="15"/>
  <cols>
    <col min="1" max="1" width="21.8515625" style="0" customWidth="1"/>
    <col min="2" max="2" width="51.00390625" style="0" customWidth="1"/>
  </cols>
  <sheetData>
    <row r="1" ht="15">
      <c r="C1" s="33" t="s">
        <v>137</v>
      </c>
    </row>
    <row r="2" spans="1:3" ht="15">
      <c r="A2" s="38"/>
      <c r="B2" s="32"/>
      <c r="C2" s="41" t="s">
        <v>166</v>
      </c>
    </row>
    <row r="3" spans="1:3" ht="15">
      <c r="A3" s="38"/>
      <c r="B3" s="32"/>
      <c r="C3" s="88" t="s">
        <v>236</v>
      </c>
    </row>
    <row r="4" spans="1:3" ht="15">
      <c r="A4" s="39"/>
      <c r="B4" s="34"/>
      <c r="C4" s="44" t="s">
        <v>138</v>
      </c>
    </row>
    <row r="5" spans="1:3" ht="15">
      <c r="A5" s="38"/>
      <c r="B5" s="32"/>
      <c r="C5" s="44" t="s">
        <v>77</v>
      </c>
    </row>
    <row r="6" spans="1:3" ht="15">
      <c r="A6" s="38"/>
      <c r="B6" s="32"/>
      <c r="C6" s="44" t="s">
        <v>234</v>
      </c>
    </row>
    <row r="7" spans="1:3" ht="15">
      <c r="A7" s="38"/>
      <c r="B7" s="32"/>
      <c r="C7" s="35"/>
    </row>
    <row r="8" ht="15">
      <c r="A8" s="33"/>
    </row>
    <row r="9" spans="1:3" ht="15">
      <c r="A9" s="124" t="s">
        <v>42</v>
      </c>
      <c r="B9" s="124"/>
      <c r="C9" s="124"/>
    </row>
    <row r="10" spans="1:3" ht="15">
      <c r="A10" s="124" t="s">
        <v>43</v>
      </c>
      <c r="B10" s="124"/>
      <c r="C10" s="124"/>
    </row>
    <row r="11" spans="1:3" ht="15">
      <c r="A11" s="124" t="s">
        <v>235</v>
      </c>
      <c r="B11" s="124"/>
      <c r="C11" s="124"/>
    </row>
    <row r="12" ht="15">
      <c r="A12" s="37"/>
    </row>
    <row r="13" ht="15" customHeight="1" hidden="1">
      <c r="A13" s="37"/>
    </row>
    <row r="14" spans="1:3" ht="15.75" thickBot="1">
      <c r="A14" s="7"/>
      <c r="C14" s="65" t="s">
        <v>165</v>
      </c>
    </row>
    <row r="15" spans="1:3" ht="18" customHeight="1">
      <c r="A15" s="125" t="s">
        <v>44</v>
      </c>
      <c r="B15" s="125" t="s">
        <v>45</v>
      </c>
      <c r="C15" s="15" t="s">
        <v>2</v>
      </c>
    </row>
    <row r="16" spans="1:3" ht="15.75" thickBot="1">
      <c r="A16" s="126"/>
      <c r="B16" s="126"/>
      <c r="C16" s="16"/>
    </row>
    <row r="17" spans="1:3" ht="15.75" thickBot="1">
      <c r="A17" s="31"/>
      <c r="B17" s="18" t="s">
        <v>42</v>
      </c>
      <c r="C17" s="66">
        <f>SUM(C18)</f>
        <v>-144.79999999999927</v>
      </c>
    </row>
    <row r="18" spans="1:3" ht="18" customHeight="1" thickBot="1">
      <c r="A18" s="17" t="s">
        <v>46</v>
      </c>
      <c r="B18" s="18" t="s">
        <v>65</v>
      </c>
      <c r="C18" s="66">
        <f>SUM(C19)</f>
        <v>-144.79999999999927</v>
      </c>
    </row>
    <row r="19" spans="1:3" ht="18.75" customHeight="1" thickBot="1">
      <c r="A19" s="19" t="s">
        <v>47</v>
      </c>
      <c r="B19" s="20" t="s">
        <v>48</v>
      </c>
      <c r="C19" s="67">
        <f>SUM(C24+C20)</f>
        <v>-144.79999999999927</v>
      </c>
    </row>
    <row r="20" spans="1:3" ht="16.5" customHeight="1" thickBot="1">
      <c r="A20" s="19" t="s">
        <v>49</v>
      </c>
      <c r="B20" s="20" t="s">
        <v>50</v>
      </c>
      <c r="C20" s="99">
        <f>C21</f>
        <v>-4234.199999999999</v>
      </c>
    </row>
    <row r="21" spans="1:3" ht="16.5" customHeight="1" thickBot="1">
      <c r="A21" s="19" t="s">
        <v>51</v>
      </c>
      <c r="B21" s="20" t="s">
        <v>52</v>
      </c>
      <c r="C21" s="99">
        <f>C22</f>
        <v>-4234.199999999999</v>
      </c>
    </row>
    <row r="22" spans="1:3" ht="15" customHeight="1" thickBot="1">
      <c r="A22" s="19" t="s">
        <v>53</v>
      </c>
      <c r="B22" s="20" t="s">
        <v>54</v>
      </c>
      <c r="C22" s="99">
        <f>C23</f>
        <v>-4234.199999999999</v>
      </c>
    </row>
    <row r="23" spans="1:3" ht="29.25" customHeight="1" thickBot="1">
      <c r="A23" s="19" t="s">
        <v>55</v>
      </c>
      <c r="B23" s="20" t="s">
        <v>56</v>
      </c>
      <c r="C23" s="99">
        <f>-Лист1!C33</f>
        <v>-4234.199999999999</v>
      </c>
    </row>
    <row r="24" spans="1:3" ht="18" customHeight="1" thickBot="1">
      <c r="A24" s="19" t="s">
        <v>57</v>
      </c>
      <c r="B24" s="20" t="s">
        <v>58</v>
      </c>
      <c r="C24" s="99">
        <f>SUM(C25)</f>
        <v>4089.3999999999996</v>
      </c>
    </row>
    <row r="25" spans="1:3" ht="21.75" customHeight="1" thickBot="1">
      <c r="A25" s="19" t="s">
        <v>59</v>
      </c>
      <c r="B25" s="20" t="s">
        <v>60</v>
      </c>
      <c r="C25" s="99">
        <f>SUM(C26)</f>
        <v>4089.3999999999996</v>
      </c>
    </row>
    <row r="26" spans="1:3" ht="21.75" customHeight="1" thickBot="1">
      <c r="A26" s="19" t="s">
        <v>61</v>
      </c>
      <c r="B26" s="20" t="s">
        <v>62</v>
      </c>
      <c r="C26" s="99">
        <f>SUM(C27)</f>
        <v>4089.3999999999996</v>
      </c>
    </row>
    <row r="27" spans="1:3" ht="27.75" customHeight="1" thickBot="1">
      <c r="A27" s="19" t="s">
        <v>63</v>
      </c>
      <c r="B27" s="20" t="s">
        <v>64</v>
      </c>
      <c r="C27" s="99">
        <f>'Лист1 (2)'!G16</f>
        <v>4089.3999999999996</v>
      </c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7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spans="1:7" ht="15">
      <c r="A49" s="21"/>
      <c r="B49" s="6"/>
      <c r="C49" s="6"/>
      <c r="D49" s="6"/>
      <c r="E49" s="36"/>
      <c r="F49" s="36"/>
      <c r="G49" s="36"/>
    </row>
    <row r="50" spans="1:7" ht="15">
      <c r="A50" s="22"/>
      <c r="B50" s="29"/>
      <c r="C50" s="29"/>
      <c r="D50" s="29"/>
      <c r="E50" s="36"/>
      <c r="F50" s="36"/>
      <c r="G50" s="36"/>
    </row>
    <row r="51" spans="1:7" ht="15">
      <c r="A51" s="22"/>
      <c r="B51" s="23"/>
      <c r="C51" s="24"/>
      <c r="D51" s="25"/>
      <c r="E51" s="36"/>
      <c r="F51" s="36"/>
      <c r="G51" s="36"/>
    </row>
    <row r="52" spans="1:7" ht="15">
      <c r="A52" s="26"/>
      <c r="B52" s="27"/>
      <c r="C52" s="27"/>
      <c r="D52" s="27"/>
      <c r="E52" s="27"/>
      <c r="F52" s="28"/>
      <c r="G52" s="27"/>
    </row>
    <row r="53" spans="1:7" ht="15">
      <c r="A53" s="29"/>
      <c r="B53" s="22"/>
      <c r="C53" s="22"/>
      <c r="D53" s="22"/>
      <c r="E53" s="22"/>
      <c r="F53" s="30"/>
      <c r="G53" s="22"/>
    </row>
    <row r="54" spans="1:7" ht="15">
      <c r="A54" s="29"/>
      <c r="B54" s="22"/>
      <c r="C54" s="22"/>
      <c r="D54" s="22"/>
      <c r="E54" s="22"/>
      <c r="F54" s="30"/>
      <c r="G54" s="22"/>
    </row>
    <row r="55" spans="1:7" ht="15">
      <c r="A55" s="29"/>
      <c r="B55" s="22"/>
      <c r="C55" s="22"/>
      <c r="D55" s="22"/>
      <c r="E55" s="22"/>
      <c r="F55" s="30"/>
      <c r="G55" s="22"/>
    </row>
    <row r="56" spans="1:7" ht="15">
      <c r="A56" s="29"/>
      <c r="B56" s="22"/>
      <c r="C56" s="22"/>
      <c r="D56" s="22"/>
      <c r="E56" s="22"/>
      <c r="F56" s="30"/>
      <c r="G56" s="22"/>
    </row>
    <row r="57" spans="1:7" ht="15">
      <c r="A57" s="29"/>
      <c r="B57" s="22"/>
      <c r="C57" s="22"/>
      <c r="D57" s="22"/>
      <c r="E57" s="22"/>
      <c r="F57" s="30"/>
      <c r="G57" s="22"/>
    </row>
    <row r="58" spans="1:7" ht="15">
      <c r="A58" s="29"/>
      <c r="B58" s="22"/>
      <c r="C58" s="22"/>
      <c r="D58" s="22"/>
      <c r="E58" s="22"/>
      <c r="F58" s="30"/>
      <c r="G58" s="22"/>
    </row>
    <row r="59" spans="1:7" ht="15">
      <c r="A59" s="29"/>
      <c r="B59" s="22"/>
      <c r="C59" s="22"/>
      <c r="D59" s="22"/>
      <c r="E59" s="22"/>
      <c r="F59" s="30"/>
      <c r="G59" s="22"/>
    </row>
    <row r="60" spans="1:7" ht="15">
      <c r="A60" s="29"/>
      <c r="B60" s="22"/>
      <c r="C60" s="22"/>
      <c r="D60" s="22"/>
      <c r="E60" s="22"/>
      <c r="F60" s="30"/>
      <c r="G60" s="22"/>
    </row>
    <row r="61" spans="1:7" ht="15">
      <c r="A61" s="29"/>
      <c r="B61" s="22"/>
      <c r="C61" s="22"/>
      <c r="D61" s="22"/>
      <c r="E61" s="22"/>
      <c r="F61" s="30"/>
      <c r="G61" s="22"/>
    </row>
  </sheetData>
  <sheetProtection/>
  <mergeCells count="5">
    <mergeCell ref="A15:A16"/>
    <mergeCell ref="B15:B16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</dc:creator>
  <cp:keywords/>
  <dc:description/>
  <cp:lastModifiedBy>ELENA</cp:lastModifiedBy>
  <cp:lastPrinted>2021-05-31T09:53:53Z</cp:lastPrinted>
  <dcterms:created xsi:type="dcterms:W3CDTF">2016-07-14T04:48:39Z</dcterms:created>
  <dcterms:modified xsi:type="dcterms:W3CDTF">2021-05-31T10:51:26Z</dcterms:modified>
  <cp:category/>
  <cp:version/>
  <cp:contentType/>
  <cp:contentStatus/>
</cp:coreProperties>
</file>